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da\Desktop\"/>
    </mc:Choice>
  </mc:AlternateContent>
  <bookViews>
    <workbookView xWindow="0" yWindow="0" windowWidth="20490" windowHeight="6810"/>
  </bookViews>
  <sheets>
    <sheet name="対戦表" sheetId="29" r:id="rId1"/>
    <sheet name="タイムスケジュール" sheetId="32" r:id="rId2"/>
    <sheet name="駐車許可台数" sheetId="33" r:id="rId3"/>
  </sheets>
  <calcPr calcId="152511"/>
</workbook>
</file>

<file path=xl/calcChain.xml><?xml version="1.0" encoding="utf-8"?>
<calcChain xmlns="http://schemas.openxmlformats.org/spreadsheetml/2006/main">
  <c r="D31" i="33" l="1"/>
  <c r="C31" i="32"/>
  <c r="C45" i="32"/>
  <c r="C44" i="32"/>
  <c r="C20" i="32"/>
  <c r="C19" i="32"/>
  <c r="E45" i="32"/>
  <c r="E44" i="32"/>
  <c r="E20" i="32"/>
  <c r="E19" i="32"/>
  <c r="F45" i="32"/>
  <c r="F44" i="32"/>
  <c r="F42" i="32"/>
  <c r="F33" i="32"/>
  <c r="F32" i="32"/>
  <c r="F20" i="32"/>
  <c r="F19" i="32"/>
  <c r="F17" i="32"/>
  <c r="F16" i="32"/>
  <c r="C29" i="32"/>
  <c r="E28" i="32"/>
  <c r="E33" i="32"/>
  <c r="C33" i="32"/>
  <c r="F8" i="32"/>
  <c r="E8" i="32"/>
  <c r="C8" i="32"/>
  <c r="F43" i="32"/>
  <c r="F41" i="32"/>
  <c r="F40" i="32"/>
  <c r="F31" i="32"/>
  <c r="F30" i="32"/>
  <c r="F29" i="32"/>
  <c r="F28" i="32"/>
  <c r="F18" i="32"/>
  <c r="F15" i="32"/>
  <c r="E43" i="32"/>
  <c r="C43" i="32"/>
  <c r="E42" i="32"/>
  <c r="C42" i="32"/>
  <c r="E41" i="32"/>
  <c r="C41" i="32"/>
  <c r="E40" i="32"/>
  <c r="C40" i="32"/>
  <c r="E32" i="32"/>
  <c r="C32" i="32"/>
  <c r="E30" i="32"/>
  <c r="E17" i="32"/>
  <c r="E16" i="32"/>
  <c r="C16" i="32"/>
  <c r="F4" i="32"/>
  <c r="F7" i="32"/>
  <c r="C3" i="32"/>
  <c r="F6" i="32"/>
  <c r="F5" i="32"/>
  <c r="F3" i="32"/>
  <c r="C17" i="32"/>
  <c r="E7" i="32"/>
  <c r="E5" i="32"/>
  <c r="C4" i="32"/>
  <c r="D16" i="33" l="1"/>
  <c r="C31" i="33"/>
  <c r="C16" i="33"/>
  <c r="E31" i="32"/>
  <c r="E29" i="32"/>
  <c r="C30" i="32"/>
  <c r="C28" i="32"/>
  <c r="E18" i="32"/>
  <c r="C18" i="32"/>
  <c r="E15" i="32"/>
  <c r="C15" i="32"/>
  <c r="C6" i="32"/>
  <c r="E6" i="32"/>
  <c r="C7" i="32"/>
  <c r="C5" i="32"/>
  <c r="E4" i="32"/>
  <c r="E3" i="32"/>
  <c r="T27" i="29" l="1"/>
  <c r="S27" i="29"/>
  <c r="R27" i="29" s="1"/>
  <c r="Q27" i="29"/>
  <c r="P27" i="29"/>
  <c r="O27" i="29"/>
  <c r="T26" i="29"/>
  <c r="S26" i="29"/>
  <c r="Q26" i="29"/>
  <c r="P26" i="29"/>
  <c r="O26" i="29"/>
  <c r="T25" i="29"/>
  <c r="S25" i="29"/>
  <c r="R25" i="29" s="1"/>
  <c r="Q25" i="29"/>
  <c r="P25" i="29"/>
  <c r="O25" i="29"/>
  <c r="T24" i="29"/>
  <c r="S24" i="29"/>
  <c r="Q24" i="29"/>
  <c r="P24" i="29"/>
  <c r="O24" i="29"/>
  <c r="T20" i="29"/>
  <c r="S20" i="29"/>
  <c r="Q20" i="29"/>
  <c r="P20" i="29"/>
  <c r="O20" i="29"/>
  <c r="T19" i="29"/>
  <c r="S19" i="29"/>
  <c r="Q19" i="29"/>
  <c r="P19" i="29"/>
  <c r="O19" i="29"/>
  <c r="T18" i="29"/>
  <c r="S18" i="29"/>
  <c r="Q18" i="29"/>
  <c r="P18" i="29"/>
  <c r="O18" i="29"/>
  <c r="T17" i="29"/>
  <c r="S17" i="29"/>
  <c r="Q17" i="29"/>
  <c r="P17" i="29"/>
  <c r="O17" i="29"/>
  <c r="T13" i="29"/>
  <c r="S13" i="29"/>
  <c r="Q13" i="29"/>
  <c r="P13" i="29"/>
  <c r="O13" i="29"/>
  <c r="T12" i="29"/>
  <c r="S12" i="29"/>
  <c r="Q12" i="29"/>
  <c r="P12" i="29"/>
  <c r="O12" i="29"/>
  <c r="T11" i="29"/>
  <c r="S11" i="29"/>
  <c r="Q11" i="29"/>
  <c r="P11" i="29"/>
  <c r="O11" i="29"/>
  <c r="T10" i="29"/>
  <c r="S10" i="29"/>
  <c r="Q10" i="29"/>
  <c r="P10" i="29"/>
  <c r="O10" i="29"/>
  <c r="S4" i="29"/>
  <c r="T4" i="29"/>
  <c r="O5" i="29"/>
  <c r="P5" i="29"/>
  <c r="Q5" i="29"/>
  <c r="S5" i="29"/>
  <c r="T5" i="29"/>
  <c r="O6" i="29"/>
  <c r="P6" i="29"/>
  <c r="Q6" i="29"/>
  <c r="S6" i="29"/>
  <c r="T6" i="29"/>
  <c r="T3" i="29"/>
  <c r="S3" i="29"/>
  <c r="Q3" i="29"/>
  <c r="P3" i="29"/>
  <c r="O3" i="29"/>
  <c r="R26" i="29" l="1"/>
  <c r="R3" i="29"/>
  <c r="R24" i="29"/>
  <c r="R18" i="29"/>
  <c r="R17" i="29"/>
  <c r="N3" i="29"/>
  <c r="R19" i="29"/>
  <c r="R4" i="29"/>
  <c r="N20" i="29"/>
  <c r="N24" i="29"/>
  <c r="N10" i="29"/>
  <c r="N27" i="29"/>
  <c r="N18" i="29"/>
  <c r="N26" i="29"/>
  <c r="N25" i="29"/>
  <c r="N17" i="29"/>
  <c r="N19" i="29"/>
  <c r="R20" i="29"/>
  <c r="N13" i="29"/>
  <c r="R6" i="29"/>
  <c r="N5" i="29"/>
  <c r="N12" i="29"/>
  <c r="R13" i="29"/>
  <c r="R5" i="29"/>
  <c r="N4" i="29"/>
  <c r="N11" i="29"/>
  <c r="R11" i="29"/>
  <c r="R12" i="29"/>
  <c r="N6" i="29"/>
  <c r="R10" i="29"/>
</calcChain>
</file>

<file path=xl/sharedStrings.xml><?xml version="1.0" encoding="utf-8"?>
<sst xmlns="http://schemas.openxmlformats.org/spreadsheetml/2006/main" count="288" uniqueCount="103">
  <si>
    <t>勝</t>
    <rPh sb="0" eb="1">
      <t>カチ</t>
    </rPh>
    <phoneticPr fontId="2"/>
  </si>
  <si>
    <t>分</t>
    <rPh sb="0" eb="1">
      <t>ワ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</si>
  <si>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</si>
  <si>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</si>
  <si>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</si>
  <si>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</si>
  <si>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</si>
  <si>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負</t>
    <rPh sb="0" eb="1">
      <t>マ</t>
    </rPh>
    <phoneticPr fontId="2"/>
  </si>
  <si>
    <t>対</t>
    <rPh sb="0" eb="1">
      <t>タイ</t>
    </rPh>
    <phoneticPr fontId="2"/>
  </si>
  <si>
    <t>第1試合</t>
    <rPh sb="0" eb="1">
      <t>ダイ</t>
    </rPh>
    <rPh sb="2" eb="4">
      <t>シアイ</t>
    </rPh>
    <phoneticPr fontId="2"/>
  </si>
  <si>
    <t>第2試合</t>
    <rPh sb="0" eb="1">
      <t>ダイ</t>
    </rPh>
    <rPh sb="2" eb="4">
      <t>シアイ</t>
    </rPh>
    <phoneticPr fontId="2"/>
  </si>
  <si>
    <t>第3試合</t>
    <rPh sb="0" eb="1">
      <t>ダイ</t>
    </rPh>
    <rPh sb="2" eb="4">
      <t>シアイ</t>
    </rPh>
    <phoneticPr fontId="2"/>
  </si>
  <si>
    <t>第4試合</t>
    <rPh sb="0" eb="1">
      <t>ダイ</t>
    </rPh>
    <rPh sb="2" eb="4">
      <t>シアイ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</si>
  <si>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</si>
  <si>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</si>
  <si>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第7試合</t>
    <rPh sb="0" eb="1">
      <t>ダイ</t>
    </rPh>
    <rPh sb="2" eb="4">
      <t>シアイ</t>
    </rPh>
    <phoneticPr fontId="2"/>
  </si>
  <si>
    <t>審判</t>
    <rPh sb="0" eb="2">
      <t>シンパン</t>
    </rPh>
    <phoneticPr fontId="2"/>
  </si>
  <si>
    <t>対戦</t>
    <rPh sb="0" eb="2">
      <t>タイセン</t>
    </rPh>
    <phoneticPr fontId="2"/>
  </si>
  <si>
    <t>開始時間</t>
    <rPh sb="0" eb="2">
      <t>カイシ</t>
    </rPh>
    <rPh sb="2" eb="4">
      <t>ジカン</t>
    </rPh>
    <phoneticPr fontId="2"/>
  </si>
  <si>
    <t>第8試合</t>
    <rPh sb="0" eb="1">
      <t>ダイ</t>
    </rPh>
    <rPh sb="2" eb="4">
      <t>シアイ</t>
    </rPh>
    <phoneticPr fontId="2"/>
  </si>
  <si>
    <t>第9試合</t>
    <rPh sb="0" eb="1">
      <t>ダイ</t>
    </rPh>
    <rPh sb="2" eb="4">
      <t>シアイ</t>
    </rPh>
    <phoneticPr fontId="2"/>
  </si>
  <si>
    <t>Ａコート</t>
    <phoneticPr fontId="2"/>
  </si>
  <si>
    <t>Ｂコート</t>
    <phoneticPr fontId="2"/>
  </si>
  <si>
    <t>Ｃコート</t>
    <phoneticPr fontId="2"/>
  </si>
  <si>
    <t>Ｄコート</t>
    <phoneticPr fontId="2"/>
  </si>
  <si>
    <t>Ａコート</t>
    <phoneticPr fontId="2"/>
  </si>
  <si>
    <t>Ｂコート</t>
    <phoneticPr fontId="2"/>
  </si>
  <si>
    <t>Ｃコート</t>
    <phoneticPr fontId="2"/>
  </si>
  <si>
    <t>Ｄコート</t>
    <phoneticPr fontId="2"/>
  </si>
  <si>
    <t>参加チーム</t>
    <rPh sb="0" eb="2">
      <t>サンカ</t>
    </rPh>
    <phoneticPr fontId="2"/>
  </si>
  <si>
    <t>参加チーム数</t>
    <rPh sb="0" eb="2">
      <t>サンカ</t>
    </rPh>
    <rPh sb="5" eb="6">
      <t>スウ</t>
    </rPh>
    <phoneticPr fontId="2"/>
  </si>
  <si>
    <t>駐車台数</t>
    <rPh sb="0" eb="2">
      <t>チュウシャ</t>
    </rPh>
    <rPh sb="2" eb="4">
      <t>ダイスウ</t>
    </rPh>
    <phoneticPr fontId="2"/>
  </si>
  <si>
    <t>1年</t>
    <rPh sb="1" eb="2">
      <t>ネン</t>
    </rPh>
    <phoneticPr fontId="2"/>
  </si>
  <si>
    <t>合計</t>
    <rPh sb="0" eb="2">
      <t>ゴウケイ</t>
    </rPh>
    <phoneticPr fontId="2"/>
  </si>
  <si>
    <t>2年</t>
    <rPh sb="1" eb="2">
      <t>ネン</t>
    </rPh>
    <phoneticPr fontId="2"/>
  </si>
  <si>
    <t>１位トーナメント</t>
    <rPh sb="1" eb="2">
      <t>イ</t>
    </rPh>
    <phoneticPr fontId="2"/>
  </si>
  <si>
    <t>（Ａコート）</t>
    <phoneticPr fontId="2"/>
  </si>
  <si>
    <t>（Ｂコート）</t>
    <phoneticPr fontId="2"/>
  </si>
  <si>
    <t>（Ｃコート）</t>
    <phoneticPr fontId="2"/>
  </si>
  <si>
    <t>（Ｄコート）</t>
    <phoneticPr fontId="2"/>
  </si>
  <si>
    <t>２位トーナメント</t>
    <rPh sb="1" eb="2">
      <t>イ</t>
    </rPh>
    <phoneticPr fontId="2"/>
  </si>
  <si>
    <t>３位トーナメント</t>
    <rPh sb="1" eb="2">
      <t>イ</t>
    </rPh>
    <phoneticPr fontId="2"/>
  </si>
  <si>
    <t>４位トーナメント</t>
    <rPh sb="1" eb="2">
      <t>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</si>
  <si>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</si>
  <si>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</si>
  <si>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</si>
  <si>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</si>
  <si>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</si>
  <si>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</si>
  <si>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</si>
  <si>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</si>
  <si>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</si>
  <si>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ＭＳＳ香澄</t>
    <rPh sb="3" eb="5">
      <t>カスミ</t>
    </rPh>
    <phoneticPr fontId="2"/>
  </si>
  <si>
    <t>若松エルフ</t>
    <rPh sb="0" eb="2">
      <t>ワカマツ</t>
    </rPh>
    <phoneticPr fontId="2"/>
  </si>
  <si>
    <t>矢切ＳＣ</t>
    <rPh sb="0" eb="1">
      <t>ヤ</t>
    </rPh>
    <rPh sb="1" eb="2">
      <t>ギ</t>
    </rPh>
    <phoneticPr fontId="2"/>
  </si>
  <si>
    <t>中志津ＳＣ</t>
    <rPh sb="0" eb="3">
      <t>ナカシヅ</t>
    </rPh>
    <phoneticPr fontId="2"/>
  </si>
  <si>
    <t>アベーリャス千葉FC</t>
    <rPh sb="6" eb="8">
      <t>チバ</t>
    </rPh>
    <phoneticPr fontId="2"/>
  </si>
  <si>
    <t>ＦＣ幕西</t>
    <rPh sb="2" eb="3">
      <t>マク</t>
    </rPh>
    <rPh sb="3" eb="4">
      <t>ニシ</t>
    </rPh>
    <phoneticPr fontId="2"/>
  </si>
  <si>
    <t>コパソル</t>
    <phoneticPr fontId="2"/>
  </si>
  <si>
    <t>新浜ＦＣ</t>
    <rPh sb="0" eb="2">
      <t>ニイハマ</t>
    </rPh>
    <phoneticPr fontId="2"/>
  </si>
  <si>
    <t>Ｃコート１位</t>
    <rPh sb="5" eb="6">
      <t>イ</t>
    </rPh>
    <phoneticPr fontId="2"/>
  </si>
  <si>
    <t>Ｃコート２位</t>
    <rPh sb="5" eb="6">
      <t>イ</t>
    </rPh>
    <phoneticPr fontId="2"/>
  </si>
  <si>
    <t>Ｃコート３位</t>
    <rPh sb="5" eb="6">
      <t>イ</t>
    </rPh>
    <phoneticPr fontId="2"/>
  </si>
  <si>
    <t>Ｃコート４位</t>
    <rPh sb="5" eb="6">
      <t>イ</t>
    </rPh>
    <phoneticPr fontId="2"/>
  </si>
  <si>
    <t>Ａコート１位</t>
    <rPh sb="5" eb="6">
      <t>イ</t>
    </rPh>
    <phoneticPr fontId="2"/>
  </si>
  <si>
    <t>Ａコート２位</t>
    <rPh sb="5" eb="6">
      <t>イ</t>
    </rPh>
    <phoneticPr fontId="2"/>
  </si>
  <si>
    <t>Ｄコート１位</t>
    <rPh sb="5" eb="6">
      <t>イ</t>
    </rPh>
    <phoneticPr fontId="2"/>
  </si>
  <si>
    <t>Ｄコート２位</t>
    <rPh sb="5" eb="6">
      <t>イ</t>
    </rPh>
    <phoneticPr fontId="2"/>
  </si>
  <si>
    <t>Ｄコート４位</t>
    <rPh sb="5" eb="6">
      <t>イ</t>
    </rPh>
    <phoneticPr fontId="2"/>
  </si>
  <si>
    <t>Ａコート４位</t>
    <rPh sb="5" eb="6">
      <t>イ</t>
    </rPh>
    <phoneticPr fontId="2"/>
  </si>
  <si>
    <t>Ｄコート３位</t>
    <rPh sb="5" eb="6">
      <t>イ</t>
    </rPh>
    <phoneticPr fontId="2"/>
  </si>
  <si>
    <t>Ａコート３位</t>
    <rPh sb="5" eb="6">
      <t>イ</t>
    </rPh>
    <phoneticPr fontId="2"/>
  </si>
  <si>
    <t>第８試合敗者</t>
    <rPh sb="0" eb="1">
      <t>ダイ</t>
    </rPh>
    <rPh sb="2" eb="4">
      <t>シアイ</t>
    </rPh>
    <rPh sb="4" eb="6">
      <t>ハイシャ</t>
    </rPh>
    <phoneticPr fontId="2"/>
  </si>
  <si>
    <t>Ｂコート１位</t>
    <rPh sb="5" eb="6">
      <t>イ</t>
    </rPh>
    <phoneticPr fontId="2"/>
  </si>
  <si>
    <t>Ｂコート２位</t>
    <rPh sb="5" eb="6">
      <t>イ</t>
    </rPh>
    <phoneticPr fontId="2"/>
  </si>
  <si>
    <t>Ｂコート３位</t>
    <rPh sb="5" eb="6">
      <t>イ</t>
    </rPh>
    <phoneticPr fontId="2"/>
  </si>
  <si>
    <t>Ｂコート４位</t>
    <rPh sb="5" eb="6">
      <t>イ</t>
    </rPh>
    <phoneticPr fontId="2"/>
  </si>
  <si>
    <t>F.C.MIYAMA EAST</t>
    <phoneticPr fontId="2"/>
  </si>
  <si>
    <t>船橋ＪＹＳ</t>
    <rPh sb="0" eb="2">
      <t>フナバシ</t>
    </rPh>
    <phoneticPr fontId="2"/>
  </si>
  <si>
    <t>Ｆ．Ｃアローズ</t>
    <phoneticPr fontId="2"/>
  </si>
  <si>
    <t>ＦＣ高津</t>
    <rPh sb="2" eb="4">
      <t>タカツ</t>
    </rPh>
    <phoneticPr fontId="2"/>
  </si>
  <si>
    <t>MSS・香澄　B</t>
    <rPh sb="4" eb="6">
      <t>カスミ</t>
    </rPh>
    <phoneticPr fontId="2"/>
  </si>
  <si>
    <t>MSS・香澄　A</t>
    <rPh sb="4" eb="6">
      <t>カスミ</t>
    </rPh>
    <phoneticPr fontId="2"/>
  </si>
  <si>
    <t>MSS・香澄　C</t>
    <rPh sb="4" eb="6">
      <t>カスミ</t>
    </rPh>
    <phoneticPr fontId="2"/>
  </si>
  <si>
    <t>新浜SC　A</t>
    <rPh sb="0" eb="2">
      <t>ニイハマ</t>
    </rPh>
    <phoneticPr fontId="2"/>
  </si>
  <si>
    <t>F.C.MIYAMA ESAT A</t>
  </si>
  <si>
    <t>F.C.MIYAMA ESAT A</t>
    <phoneticPr fontId="2"/>
  </si>
  <si>
    <t>新浜SC　B</t>
    <rPh sb="0" eb="2">
      <t>ニイハマ</t>
    </rPh>
    <phoneticPr fontId="2"/>
  </si>
  <si>
    <t>FC　幕西</t>
    <rPh sb="3" eb="4">
      <t>マク</t>
    </rPh>
    <rPh sb="4" eb="5">
      <t>ニシ</t>
    </rPh>
    <phoneticPr fontId="2"/>
  </si>
  <si>
    <t>若松エルフSC</t>
    <rPh sb="0" eb="2">
      <t>ワカマツ</t>
    </rPh>
    <phoneticPr fontId="2"/>
  </si>
  <si>
    <t>千葉美浜FCコパソル</t>
    <rPh sb="0" eb="2">
      <t>チバ</t>
    </rPh>
    <rPh sb="2" eb="4">
      <t>ミハマ</t>
    </rPh>
    <phoneticPr fontId="2"/>
  </si>
  <si>
    <t>大久保東FC</t>
    <rPh sb="0" eb="3">
      <t>オオクボ</t>
    </rPh>
    <rPh sb="3" eb="4">
      <t>ヒガシ</t>
    </rPh>
    <phoneticPr fontId="2"/>
  </si>
  <si>
    <t>第8試合勝者</t>
    <rPh sb="0" eb="1">
      <t>ダイ</t>
    </rPh>
    <rPh sb="2" eb="4">
      <t>シアイ</t>
    </rPh>
    <rPh sb="4" eb="6">
      <t>ショウシャ</t>
    </rPh>
    <phoneticPr fontId="2"/>
  </si>
  <si>
    <t>第7試合勝者</t>
    <rPh sb="0" eb="1">
      <t>ダイ</t>
    </rPh>
    <rPh sb="2" eb="4">
      <t>シアイ</t>
    </rPh>
    <rPh sb="4" eb="6">
      <t>ショウシャ</t>
    </rPh>
    <phoneticPr fontId="2"/>
  </si>
  <si>
    <t>１年生の部</t>
    <rPh sb="1" eb="2">
      <t>ネン</t>
    </rPh>
    <rPh sb="2" eb="3">
      <t>セイ</t>
    </rPh>
    <rPh sb="4" eb="5">
      <t>ブ</t>
    </rPh>
    <phoneticPr fontId="2"/>
  </si>
  <si>
    <t>アベーリャス千葉FC　A</t>
    <rPh sb="6" eb="8">
      <t>チバ</t>
    </rPh>
    <phoneticPr fontId="2"/>
  </si>
  <si>
    <t>アベーリャス千葉FC　B</t>
    <rPh sb="6" eb="8">
      <t>チバ</t>
    </rPh>
    <phoneticPr fontId="2"/>
  </si>
  <si>
    <t>矢切SC　</t>
    <rPh sb="0" eb="2">
      <t>ヤギリ</t>
    </rPh>
    <phoneticPr fontId="2"/>
  </si>
  <si>
    <t>FC高津　</t>
    <rPh sb="2" eb="4">
      <t>タカツ</t>
    </rPh>
    <phoneticPr fontId="2"/>
  </si>
  <si>
    <t>MSS・香澄　D</t>
    <rPh sb="4" eb="6">
      <t>カスミ</t>
    </rPh>
    <phoneticPr fontId="2"/>
  </si>
  <si>
    <t>船橋JYS</t>
    <rPh sb="0" eb="2">
      <t>フナバシ</t>
    </rPh>
    <phoneticPr fontId="2"/>
  </si>
  <si>
    <t>大久保東　B</t>
    <rPh sb="0" eb="3">
      <t>オオクボ</t>
    </rPh>
    <rPh sb="3" eb="4">
      <t>ヒガシ</t>
    </rPh>
    <phoneticPr fontId="2"/>
  </si>
  <si>
    <t>大久保東　A</t>
    <rPh sb="0" eb="3">
      <t>オオクボ</t>
    </rPh>
    <rPh sb="3" eb="4">
      <t>ヒガシ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</si>
</sst>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組&quot;"/>
    <numFmt numFmtId="177" formatCode="0_);[Red]\(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darkGrid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 shrinkToFit="1"/>
    </xf>
    <xf numFmtId="0" fontId="3" fillId="0" borderId="0" xfId="2" applyFont="1" applyFill="1" applyAlignment="1" applyProtection="1">
      <alignment horizontal="center" vertical="center" shrinkToFit="1"/>
    </xf>
    <xf numFmtId="177" fontId="3" fillId="0" borderId="2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3" applyNumberFormat="1" applyFont="1" applyFill="1" applyBorder="1" applyAlignment="1" applyProtection="1">
      <alignment horizontal="center" vertical="center" shrinkToFit="1"/>
      <protection locked="0"/>
    </xf>
    <xf numFmtId="177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6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7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8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2" applyFont="1" applyFill="1" applyBorder="1" applyAlignment="1" applyProtection="1">
      <alignment horizontal="center" vertical="center" shrinkToFit="1"/>
      <protection locked="0"/>
    </xf>
    <xf numFmtId="177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1" xfId="3" applyFont="1" applyFill="1" applyBorder="1" applyAlignment="1" applyProtection="1">
      <alignment horizontal="center" vertical="center" shrinkToFit="1"/>
      <protection locked="0"/>
    </xf>
    <xf numFmtId="176" fontId="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2" applyFont="1" applyFill="1" applyBorder="1" applyAlignment="1" applyProtection="1">
      <alignment horizontal="center" vertical="center" shrinkToFit="1"/>
      <protection locked="0"/>
    </xf>
    <xf numFmtId="0" fontId="3" fillId="0" borderId="4" xfId="2" applyFont="1" applyFill="1" applyBorder="1" applyAlignment="1" applyProtection="1">
      <alignment horizontal="center" vertical="center" shrinkToFit="1"/>
    </xf>
    <xf numFmtId="177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7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5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6" xfId="2" applyNumberFormat="1" applyFont="1" applyFill="1" applyBorder="1" applyAlignment="1" applyProtection="1">
      <alignment horizontal="center" vertical="center" shrinkToFit="1"/>
      <protection locked="0"/>
    </xf>
    <xf numFmtId="177" fontId="3" fillId="2" borderId="2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2" applyFont="1" applyFill="1" applyBorder="1" applyAlignment="1" applyProtection="1">
      <alignment horizontal="center" vertical="center" shrinkToFit="1"/>
      <protection locked="0"/>
    </xf>
    <xf numFmtId="177" fontId="3" fillId="0" borderId="4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2" applyNumberFormat="1" applyFont="1" applyFill="1" applyBorder="1" applyAlignment="1" applyProtection="1">
      <alignment horizontal="center" vertical="center" shrinkToFit="1"/>
    </xf>
    <xf numFmtId="0" fontId="5" fillId="0" borderId="2" xfId="2" applyFont="1" applyFill="1" applyBorder="1" applyAlignment="1" applyProtection="1">
      <alignment horizontal="center" vertical="center" shrinkToFit="1"/>
    </xf>
    <xf numFmtId="0" fontId="5" fillId="0" borderId="1" xfId="2" applyFont="1" applyFill="1" applyBorder="1" applyAlignment="1" applyProtection="1">
      <alignment horizontal="center" vertical="center" shrinkToFit="1"/>
    </xf>
    <xf numFmtId="177" fontId="5" fillId="0" borderId="1" xfId="2" applyNumberFormat="1" applyFont="1" applyFill="1" applyBorder="1" applyAlignment="1" applyProtection="1">
      <alignment horizontal="center" vertical="center" shrinkToFit="1"/>
    </xf>
    <xf numFmtId="0" fontId="3" fillId="0" borderId="0" xfId="0" applyFont="1">
      <alignment vertical="center"/>
    </xf>
    <xf numFmtId="20" fontId="3" fillId="0" borderId="0" xfId="0" applyNumberFormat="1" applyFont="1" applyBorder="1" applyAlignment="1" applyProtection="1">
      <alignment horizontal="center" vertical="center"/>
      <protection locked="0"/>
    </xf>
    <xf numFmtId="20" fontId="3" fillId="0" borderId="1" xfId="0" applyNumberFormat="1" applyFont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4" xfId="2" applyFont="1" applyFill="1" applyBorder="1" applyAlignment="1" applyProtection="1">
      <alignment horizontal="center" vertical="center" shrinkToFit="1"/>
    </xf>
    <xf numFmtId="0" fontId="3" fillId="0" borderId="0" xfId="2" applyFont="1" applyFill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5" xfId="2" applyFont="1" applyFill="1" applyBorder="1" applyAlignment="1" applyProtection="1">
      <alignment horizontal="center" vertical="center" shrinkToFit="1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Fill="1" applyBorder="1" applyAlignment="1" applyProtection="1">
      <alignment horizontal="center" vertical="center" shrinkToFit="1"/>
    </xf>
    <xf numFmtId="177" fontId="5" fillId="0" borderId="0" xfId="2" applyNumberFormat="1" applyFont="1" applyFill="1" applyBorder="1" applyAlignment="1" applyProtection="1">
      <alignment horizontal="center" vertical="center" shrinkToFit="1"/>
    </xf>
    <xf numFmtId="0" fontId="4" fillId="0" borderId="0" xfId="2" applyFont="1" applyFill="1" applyAlignment="1" applyProtection="1">
      <alignment horizontal="left" vertical="center"/>
    </xf>
    <xf numFmtId="0" fontId="3" fillId="0" borderId="6" xfId="2" applyFont="1" applyFill="1" applyBorder="1" applyAlignment="1" applyProtection="1">
      <alignment horizontal="center" vertical="center" shrinkToFit="1"/>
    </xf>
    <xf numFmtId="20" fontId="3" fillId="0" borderId="0" xfId="0" applyNumberFormat="1" applyFont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 shrinkToFit="1"/>
      <protection locked="0"/>
    </xf>
    <xf numFmtId="0" fontId="3" fillId="0" borderId="2" xfId="2" applyFont="1" applyFill="1" applyBorder="1" applyAlignment="1" applyProtection="1">
      <alignment horizontal="center" vertical="center" shrinkToFit="1"/>
    </xf>
    <xf numFmtId="0" fontId="3" fillId="0" borderId="5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7" fillId="3" borderId="1" xfId="2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3" fillId="0" borderId="5" xfId="2" applyFont="1" applyFill="1" applyBorder="1" applyAlignment="1" applyProtection="1">
      <alignment horizontal="center" vertical="center" shrinkToFit="1"/>
    </xf>
    <xf numFmtId="0" fontId="3" fillId="0" borderId="6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1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  <xf numFmtId="0" fontId="6" fillId="0" borderId="8" xfId="2" applyFont="1" applyFill="1" applyBorder="1" applyAlignment="1" applyProtection="1">
      <alignment horizontal="left" vertical="center" shrinkToFit="1"/>
    </xf>
    <xf numFmtId="0" fontId="6" fillId="0" borderId="8" xfId="2" applyFont="1" applyFill="1" applyBorder="1" applyAlignment="1" applyProtection="1">
      <alignment horizontal="center" vertical="center" shrinkToFit="1"/>
    </xf>
    <xf numFmtId="0" fontId="3" fillId="0" borderId="3" xfId="3" applyFont="1" applyFill="1" applyBorder="1" applyAlignment="1" applyProtection="1">
      <alignment horizontal="center" vertical="center" shrinkToFit="1"/>
    </xf>
    <xf numFmtId="0" fontId="3" fillId="0" borderId="4" xfId="3" applyFont="1" applyFill="1" applyBorder="1" applyAlignment="1" applyProtection="1">
      <alignment horizontal="center" vertical="center" shrinkToFit="1"/>
    </xf>
    <xf numFmtId="0" fontId="3" fillId="0" borderId="12" xfId="3" applyFont="1" applyFill="1" applyBorder="1" applyAlignment="1" applyProtection="1">
      <alignment horizontal="center" vertical="center" shrinkToFit="1"/>
    </xf>
    <xf numFmtId="0" fontId="3" fillId="0" borderId="3" xfId="2" applyFont="1" applyFill="1" applyBorder="1" applyAlignment="1" applyProtection="1">
      <alignment horizontal="center" vertical="center" shrinkToFit="1"/>
    </xf>
    <xf numFmtId="0" fontId="3" fillId="0" borderId="4" xfId="2" applyFont="1" applyFill="1" applyBorder="1" applyAlignment="1" applyProtection="1">
      <alignment horizontal="center" vertical="center" shrinkToFit="1"/>
    </xf>
    <xf numFmtId="0" fontId="3" fillId="0" borderId="12" xfId="2" applyFont="1" applyFill="1" applyBorder="1" applyAlignment="1" applyProtection="1">
      <alignment horizontal="center" vertical="center" shrinkToFit="1"/>
    </xf>
    <xf numFmtId="0" fontId="3" fillId="0" borderId="5" xfId="2" applyFont="1" applyFill="1" applyBorder="1" applyAlignment="1" applyProtection="1">
      <alignment horizontal="center" vertical="center" shrinkToFit="1"/>
    </xf>
    <xf numFmtId="0" fontId="3" fillId="0" borderId="6" xfId="2" applyFont="1" applyFill="1" applyBorder="1" applyAlignment="1" applyProtection="1">
      <alignment horizontal="center" vertical="center" shrinkToFit="1"/>
    </xf>
    <xf numFmtId="0" fontId="3" fillId="0" borderId="10" xfId="2" applyFont="1" applyFill="1" applyBorder="1" applyAlignment="1" applyProtection="1">
      <alignment horizontal="center" vertical="center" shrinkToFit="1"/>
    </xf>
    <xf numFmtId="0" fontId="3" fillId="0" borderId="1" xfId="2" applyFont="1" applyFill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_トーナメント表" xfId="2"/>
    <cellStyle name="標準_組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44</xdr:row>
      <xdr:rowOff>0</xdr:rowOff>
    </xdr:from>
    <xdr:to>
      <xdr:col>2</xdr:col>
      <xdr:colOff>171450</xdr:colOff>
      <xdr:row>46</xdr:row>
      <xdr:rowOff>238125</xdr:rowOff>
    </xdr:to>
    <xdr:cxnSp macro="">
      <xdr:nvCxnSpPr>
        <xdr:cNvPr id="3" name="直線コネクタ 2"/>
        <xdr:cNvCxnSpPr/>
      </xdr:nvCxnSpPr>
      <xdr:spPr>
        <a:xfrm>
          <a:off x="1171575" y="7486650"/>
          <a:ext cx="9525" cy="7334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44</xdr:row>
      <xdr:rowOff>0</xdr:rowOff>
    </xdr:from>
    <xdr:to>
      <xdr:col>6</xdr:col>
      <xdr:colOff>171450</xdr:colOff>
      <xdr:row>46</xdr:row>
      <xdr:rowOff>238125</xdr:rowOff>
    </xdr:to>
    <xdr:cxnSp macro="">
      <xdr:nvCxnSpPr>
        <xdr:cNvPr id="4" name="直線コネクタ 3"/>
        <xdr:cNvCxnSpPr/>
      </xdr:nvCxnSpPr>
      <xdr:spPr>
        <a:xfrm>
          <a:off x="2276475" y="7486650"/>
          <a:ext cx="9525" cy="7334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44</xdr:row>
      <xdr:rowOff>9525</xdr:rowOff>
    </xdr:from>
    <xdr:to>
      <xdr:col>10</xdr:col>
      <xdr:colOff>161925</xdr:colOff>
      <xdr:row>47</xdr:row>
      <xdr:rowOff>0</xdr:rowOff>
    </xdr:to>
    <xdr:cxnSp macro="">
      <xdr:nvCxnSpPr>
        <xdr:cNvPr id="5" name="直線コネクタ 4"/>
        <xdr:cNvCxnSpPr/>
      </xdr:nvCxnSpPr>
      <xdr:spPr>
        <a:xfrm>
          <a:off x="3371850" y="7496175"/>
          <a:ext cx="9525" cy="7334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44</xdr:row>
      <xdr:rowOff>0</xdr:rowOff>
    </xdr:from>
    <xdr:to>
      <xdr:col>14</xdr:col>
      <xdr:colOff>142875</xdr:colOff>
      <xdr:row>46</xdr:row>
      <xdr:rowOff>238125</xdr:rowOff>
    </xdr:to>
    <xdr:cxnSp macro="">
      <xdr:nvCxnSpPr>
        <xdr:cNvPr id="6" name="直線コネクタ 5"/>
        <xdr:cNvCxnSpPr/>
      </xdr:nvCxnSpPr>
      <xdr:spPr>
        <a:xfrm>
          <a:off x="4457700" y="7486650"/>
          <a:ext cx="9525" cy="7334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43</xdr:row>
      <xdr:rowOff>238125</xdr:rowOff>
    </xdr:from>
    <xdr:to>
      <xdr:col>6</xdr:col>
      <xdr:colOff>161925</xdr:colOff>
      <xdr:row>44</xdr:row>
      <xdr:rowOff>0</xdr:rowOff>
    </xdr:to>
    <xdr:cxnSp macro="">
      <xdr:nvCxnSpPr>
        <xdr:cNvPr id="8" name="直線コネクタ 7"/>
        <xdr:cNvCxnSpPr/>
      </xdr:nvCxnSpPr>
      <xdr:spPr>
        <a:xfrm flipV="1">
          <a:off x="1162050" y="7477125"/>
          <a:ext cx="111442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44</xdr:row>
      <xdr:rowOff>9525</xdr:rowOff>
    </xdr:from>
    <xdr:to>
      <xdr:col>14</xdr:col>
      <xdr:colOff>142875</xdr:colOff>
      <xdr:row>44</xdr:row>
      <xdr:rowOff>9526</xdr:rowOff>
    </xdr:to>
    <xdr:cxnSp macro="">
      <xdr:nvCxnSpPr>
        <xdr:cNvPr id="9" name="直線コネクタ 8"/>
        <xdr:cNvCxnSpPr/>
      </xdr:nvCxnSpPr>
      <xdr:spPr>
        <a:xfrm>
          <a:off x="3381375" y="7496175"/>
          <a:ext cx="1085850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43</xdr:row>
      <xdr:rowOff>13607</xdr:rowOff>
    </xdr:from>
    <xdr:to>
      <xdr:col>4</xdr:col>
      <xdr:colOff>115661</xdr:colOff>
      <xdr:row>44</xdr:row>
      <xdr:rowOff>0</xdr:rowOff>
    </xdr:to>
    <xdr:cxnSp macro="">
      <xdr:nvCxnSpPr>
        <xdr:cNvPr id="12" name="直線コネクタ 11"/>
        <xdr:cNvCxnSpPr/>
      </xdr:nvCxnSpPr>
      <xdr:spPr>
        <a:xfrm flipH="1">
          <a:off x="1685925" y="7170964"/>
          <a:ext cx="1361" cy="23132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156484</xdr:colOff>
      <xdr:row>43</xdr:row>
      <xdr:rowOff>1</xdr:rowOff>
    </xdr:from>
    <xdr:to>
      <xdr:col>12</xdr:col>
      <xdr:colOff>162485</xdr:colOff>
      <xdr:row>44</xdr:row>
      <xdr:rowOff>0</xdr:rowOff>
    </xdr:to>
    <xdr:cxnSp macro="">
      <xdr:nvCxnSpPr>
        <xdr:cNvPr id="15" name="直線コネクタ 14"/>
        <xdr:cNvCxnSpPr/>
      </xdr:nvCxnSpPr>
      <xdr:spPr>
        <a:xfrm>
          <a:off x="3910455" y="7205383"/>
          <a:ext cx="6001" cy="24652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106456</xdr:colOff>
      <xdr:row>43</xdr:row>
      <xdr:rowOff>5603</xdr:rowOff>
    </xdr:from>
    <xdr:to>
      <xdr:col>12</xdr:col>
      <xdr:colOff>156882</xdr:colOff>
      <xdr:row>43</xdr:row>
      <xdr:rowOff>16809</xdr:rowOff>
    </xdr:to>
    <xdr:cxnSp macro="">
      <xdr:nvCxnSpPr>
        <xdr:cNvPr id="19" name="直線コネクタ 18"/>
        <xdr:cNvCxnSpPr/>
      </xdr:nvCxnSpPr>
      <xdr:spPr>
        <a:xfrm flipV="1">
          <a:off x="1664074" y="7210985"/>
          <a:ext cx="2246779" cy="1120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42</xdr:row>
      <xdr:rowOff>5603</xdr:rowOff>
    </xdr:from>
    <xdr:to>
      <xdr:col>8</xdr:col>
      <xdr:colOff>145677</xdr:colOff>
      <xdr:row>43</xdr:row>
      <xdr:rowOff>5603</xdr:rowOff>
    </xdr:to>
    <xdr:cxnSp macro="">
      <xdr:nvCxnSpPr>
        <xdr:cNvPr id="22" name="直線コネクタ 21"/>
        <xdr:cNvCxnSpPr/>
      </xdr:nvCxnSpPr>
      <xdr:spPr>
        <a:xfrm flipV="1">
          <a:off x="2801471" y="6964456"/>
          <a:ext cx="0" cy="24652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53</xdr:row>
      <xdr:rowOff>0</xdr:rowOff>
    </xdr:from>
    <xdr:to>
      <xdr:col>2</xdr:col>
      <xdr:colOff>171450</xdr:colOff>
      <xdr:row>55</xdr:row>
      <xdr:rowOff>238125</xdr:rowOff>
    </xdr:to>
    <xdr:cxnSp macro="">
      <xdr:nvCxnSpPr>
        <xdr:cNvPr id="23" name="直線コネクタ 22"/>
        <xdr:cNvCxnSpPr/>
      </xdr:nvCxnSpPr>
      <xdr:spPr>
        <a:xfrm>
          <a:off x="1170454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53</xdr:row>
      <xdr:rowOff>0</xdr:rowOff>
    </xdr:from>
    <xdr:to>
      <xdr:col>6</xdr:col>
      <xdr:colOff>171450</xdr:colOff>
      <xdr:row>55</xdr:row>
      <xdr:rowOff>238125</xdr:rowOff>
    </xdr:to>
    <xdr:cxnSp macro="">
      <xdr:nvCxnSpPr>
        <xdr:cNvPr id="24" name="直線コネクタ 23"/>
        <xdr:cNvCxnSpPr/>
      </xdr:nvCxnSpPr>
      <xdr:spPr>
        <a:xfrm>
          <a:off x="2268631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53</xdr:row>
      <xdr:rowOff>9525</xdr:rowOff>
    </xdr:from>
    <xdr:to>
      <xdr:col>10</xdr:col>
      <xdr:colOff>161925</xdr:colOff>
      <xdr:row>56</xdr:row>
      <xdr:rowOff>0</xdr:rowOff>
    </xdr:to>
    <xdr:cxnSp macro="">
      <xdr:nvCxnSpPr>
        <xdr:cNvPr id="25" name="直線コネクタ 24"/>
        <xdr:cNvCxnSpPr/>
      </xdr:nvCxnSpPr>
      <xdr:spPr>
        <a:xfrm>
          <a:off x="3357282" y="10666319"/>
          <a:ext cx="9525" cy="730063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53</xdr:row>
      <xdr:rowOff>0</xdr:rowOff>
    </xdr:from>
    <xdr:to>
      <xdr:col>14</xdr:col>
      <xdr:colOff>142875</xdr:colOff>
      <xdr:row>55</xdr:row>
      <xdr:rowOff>238125</xdr:rowOff>
    </xdr:to>
    <xdr:cxnSp macro="">
      <xdr:nvCxnSpPr>
        <xdr:cNvPr id="26" name="直線コネクタ 25"/>
        <xdr:cNvCxnSpPr/>
      </xdr:nvCxnSpPr>
      <xdr:spPr>
        <a:xfrm>
          <a:off x="4436409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52</xdr:row>
      <xdr:rowOff>238125</xdr:rowOff>
    </xdr:from>
    <xdr:to>
      <xdr:col>6</xdr:col>
      <xdr:colOff>161925</xdr:colOff>
      <xdr:row>53</xdr:row>
      <xdr:rowOff>0</xdr:rowOff>
    </xdr:to>
    <xdr:cxnSp macro="">
      <xdr:nvCxnSpPr>
        <xdr:cNvPr id="27" name="直線コネクタ 26"/>
        <xdr:cNvCxnSpPr/>
      </xdr:nvCxnSpPr>
      <xdr:spPr>
        <a:xfrm flipV="1">
          <a:off x="1160929" y="10648390"/>
          <a:ext cx="1107702" cy="840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53</xdr:row>
      <xdr:rowOff>9525</xdr:rowOff>
    </xdr:from>
    <xdr:to>
      <xdr:col>14</xdr:col>
      <xdr:colOff>142875</xdr:colOff>
      <xdr:row>53</xdr:row>
      <xdr:rowOff>9526</xdr:rowOff>
    </xdr:to>
    <xdr:cxnSp macro="">
      <xdr:nvCxnSpPr>
        <xdr:cNvPr id="28" name="直線コネクタ 27"/>
        <xdr:cNvCxnSpPr/>
      </xdr:nvCxnSpPr>
      <xdr:spPr>
        <a:xfrm>
          <a:off x="3366807" y="10666319"/>
          <a:ext cx="1079127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52</xdr:row>
      <xdr:rowOff>13607</xdr:rowOff>
    </xdr:from>
    <xdr:to>
      <xdr:col>4</xdr:col>
      <xdr:colOff>115661</xdr:colOff>
      <xdr:row>53</xdr:row>
      <xdr:rowOff>0</xdr:rowOff>
    </xdr:to>
    <xdr:cxnSp macro="">
      <xdr:nvCxnSpPr>
        <xdr:cNvPr id="29" name="直線コネクタ 28"/>
        <xdr:cNvCxnSpPr/>
      </xdr:nvCxnSpPr>
      <xdr:spPr>
        <a:xfrm flipH="1">
          <a:off x="1671918" y="10423872"/>
          <a:ext cx="1361" cy="23292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156484</xdr:colOff>
      <xdr:row>52</xdr:row>
      <xdr:rowOff>1</xdr:rowOff>
    </xdr:from>
    <xdr:to>
      <xdr:col>12</xdr:col>
      <xdr:colOff>162485</xdr:colOff>
      <xdr:row>53</xdr:row>
      <xdr:rowOff>0</xdr:rowOff>
    </xdr:to>
    <xdr:cxnSp macro="">
      <xdr:nvCxnSpPr>
        <xdr:cNvPr id="30" name="直線コネクタ 29"/>
        <xdr:cNvCxnSpPr/>
      </xdr:nvCxnSpPr>
      <xdr:spPr>
        <a:xfrm>
          <a:off x="3910455" y="10410266"/>
          <a:ext cx="6001" cy="24652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106456</xdr:colOff>
      <xdr:row>52</xdr:row>
      <xdr:rowOff>5603</xdr:rowOff>
    </xdr:from>
    <xdr:to>
      <xdr:col>12</xdr:col>
      <xdr:colOff>156882</xdr:colOff>
      <xdr:row>52</xdr:row>
      <xdr:rowOff>16809</xdr:rowOff>
    </xdr:to>
    <xdr:cxnSp macro="">
      <xdr:nvCxnSpPr>
        <xdr:cNvPr id="31" name="直線コネクタ 30"/>
        <xdr:cNvCxnSpPr/>
      </xdr:nvCxnSpPr>
      <xdr:spPr>
        <a:xfrm flipV="1">
          <a:off x="1664074" y="10415868"/>
          <a:ext cx="2246779" cy="1120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51</xdr:row>
      <xdr:rowOff>5603</xdr:rowOff>
    </xdr:from>
    <xdr:to>
      <xdr:col>8</xdr:col>
      <xdr:colOff>145677</xdr:colOff>
      <xdr:row>52</xdr:row>
      <xdr:rowOff>5603</xdr:rowOff>
    </xdr:to>
    <xdr:cxnSp macro="">
      <xdr:nvCxnSpPr>
        <xdr:cNvPr id="32" name="直線コネクタ 31"/>
        <xdr:cNvCxnSpPr/>
      </xdr:nvCxnSpPr>
      <xdr:spPr>
        <a:xfrm flipV="1">
          <a:off x="2801471" y="10169338"/>
          <a:ext cx="0" cy="24653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62</xdr:row>
      <xdr:rowOff>0</xdr:rowOff>
    </xdr:from>
    <xdr:to>
      <xdr:col>2</xdr:col>
      <xdr:colOff>171450</xdr:colOff>
      <xdr:row>64</xdr:row>
      <xdr:rowOff>238125</xdr:rowOff>
    </xdr:to>
    <xdr:cxnSp macro="">
      <xdr:nvCxnSpPr>
        <xdr:cNvPr id="33" name="直線コネクタ 32"/>
        <xdr:cNvCxnSpPr/>
      </xdr:nvCxnSpPr>
      <xdr:spPr>
        <a:xfrm>
          <a:off x="1170454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62</xdr:row>
      <xdr:rowOff>0</xdr:rowOff>
    </xdr:from>
    <xdr:to>
      <xdr:col>6</xdr:col>
      <xdr:colOff>171450</xdr:colOff>
      <xdr:row>64</xdr:row>
      <xdr:rowOff>238125</xdr:rowOff>
    </xdr:to>
    <xdr:cxnSp macro="">
      <xdr:nvCxnSpPr>
        <xdr:cNvPr id="34" name="直線コネクタ 33"/>
        <xdr:cNvCxnSpPr/>
      </xdr:nvCxnSpPr>
      <xdr:spPr>
        <a:xfrm>
          <a:off x="2268631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62</xdr:row>
      <xdr:rowOff>9525</xdr:rowOff>
    </xdr:from>
    <xdr:to>
      <xdr:col>10</xdr:col>
      <xdr:colOff>161925</xdr:colOff>
      <xdr:row>65</xdr:row>
      <xdr:rowOff>0</xdr:rowOff>
    </xdr:to>
    <xdr:cxnSp macro="">
      <xdr:nvCxnSpPr>
        <xdr:cNvPr id="35" name="直線コネクタ 34"/>
        <xdr:cNvCxnSpPr/>
      </xdr:nvCxnSpPr>
      <xdr:spPr>
        <a:xfrm>
          <a:off x="3357282" y="10666319"/>
          <a:ext cx="9525" cy="730063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62</xdr:row>
      <xdr:rowOff>0</xdr:rowOff>
    </xdr:from>
    <xdr:to>
      <xdr:col>14</xdr:col>
      <xdr:colOff>142875</xdr:colOff>
      <xdr:row>64</xdr:row>
      <xdr:rowOff>238125</xdr:rowOff>
    </xdr:to>
    <xdr:cxnSp macro="">
      <xdr:nvCxnSpPr>
        <xdr:cNvPr id="36" name="直線コネクタ 35"/>
        <xdr:cNvCxnSpPr/>
      </xdr:nvCxnSpPr>
      <xdr:spPr>
        <a:xfrm>
          <a:off x="4436409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61</xdr:row>
      <xdr:rowOff>238125</xdr:rowOff>
    </xdr:from>
    <xdr:to>
      <xdr:col>6</xdr:col>
      <xdr:colOff>161925</xdr:colOff>
      <xdr:row>62</xdr:row>
      <xdr:rowOff>0</xdr:rowOff>
    </xdr:to>
    <xdr:cxnSp macro="">
      <xdr:nvCxnSpPr>
        <xdr:cNvPr id="37" name="直線コネクタ 36"/>
        <xdr:cNvCxnSpPr/>
      </xdr:nvCxnSpPr>
      <xdr:spPr>
        <a:xfrm flipV="1">
          <a:off x="1160929" y="10648390"/>
          <a:ext cx="1107702" cy="840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62</xdr:row>
      <xdr:rowOff>9525</xdr:rowOff>
    </xdr:from>
    <xdr:to>
      <xdr:col>14</xdr:col>
      <xdr:colOff>142875</xdr:colOff>
      <xdr:row>62</xdr:row>
      <xdr:rowOff>9526</xdr:rowOff>
    </xdr:to>
    <xdr:cxnSp macro="">
      <xdr:nvCxnSpPr>
        <xdr:cNvPr id="38" name="直線コネクタ 37"/>
        <xdr:cNvCxnSpPr/>
      </xdr:nvCxnSpPr>
      <xdr:spPr>
        <a:xfrm>
          <a:off x="3366807" y="10666319"/>
          <a:ext cx="1079127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61</xdr:row>
      <xdr:rowOff>13607</xdr:rowOff>
    </xdr:from>
    <xdr:to>
      <xdr:col>4</xdr:col>
      <xdr:colOff>115661</xdr:colOff>
      <xdr:row>62</xdr:row>
      <xdr:rowOff>0</xdr:rowOff>
    </xdr:to>
    <xdr:cxnSp macro="">
      <xdr:nvCxnSpPr>
        <xdr:cNvPr id="39" name="直線コネクタ 38"/>
        <xdr:cNvCxnSpPr/>
      </xdr:nvCxnSpPr>
      <xdr:spPr>
        <a:xfrm flipH="1">
          <a:off x="1671918" y="10423872"/>
          <a:ext cx="1361" cy="23292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156484</xdr:colOff>
      <xdr:row>61</xdr:row>
      <xdr:rowOff>1</xdr:rowOff>
    </xdr:from>
    <xdr:to>
      <xdr:col>12</xdr:col>
      <xdr:colOff>162485</xdr:colOff>
      <xdr:row>62</xdr:row>
      <xdr:rowOff>0</xdr:rowOff>
    </xdr:to>
    <xdr:cxnSp macro="">
      <xdr:nvCxnSpPr>
        <xdr:cNvPr id="40" name="直線コネクタ 39"/>
        <xdr:cNvCxnSpPr/>
      </xdr:nvCxnSpPr>
      <xdr:spPr>
        <a:xfrm>
          <a:off x="3910455" y="10410266"/>
          <a:ext cx="6001" cy="24652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106456</xdr:colOff>
      <xdr:row>61</xdr:row>
      <xdr:rowOff>5603</xdr:rowOff>
    </xdr:from>
    <xdr:to>
      <xdr:col>12</xdr:col>
      <xdr:colOff>156882</xdr:colOff>
      <xdr:row>61</xdr:row>
      <xdr:rowOff>16809</xdr:rowOff>
    </xdr:to>
    <xdr:cxnSp macro="">
      <xdr:nvCxnSpPr>
        <xdr:cNvPr id="41" name="直線コネクタ 40"/>
        <xdr:cNvCxnSpPr/>
      </xdr:nvCxnSpPr>
      <xdr:spPr>
        <a:xfrm flipV="1">
          <a:off x="1664074" y="10415868"/>
          <a:ext cx="2246779" cy="1120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60</xdr:row>
      <xdr:rowOff>5603</xdr:rowOff>
    </xdr:from>
    <xdr:to>
      <xdr:col>8</xdr:col>
      <xdr:colOff>145677</xdr:colOff>
      <xdr:row>61</xdr:row>
      <xdr:rowOff>5603</xdr:rowOff>
    </xdr:to>
    <xdr:cxnSp macro="">
      <xdr:nvCxnSpPr>
        <xdr:cNvPr id="42" name="直線コネクタ 41"/>
        <xdr:cNvCxnSpPr/>
      </xdr:nvCxnSpPr>
      <xdr:spPr>
        <a:xfrm flipV="1">
          <a:off x="2801471" y="10169338"/>
          <a:ext cx="0" cy="24653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71</xdr:row>
      <xdr:rowOff>0</xdr:rowOff>
    </xdr:from>
    <xdr:to>
      <xdr:col>2</xdr:col>
      <xdr:colOff>171450</xdr:colOff>
      <xdr:row>73</xdr:row>
      <xdr:rowOff>238125</xdr:rowOff>
    </xdr:to>
    <xdr:cxnSp macro="">
      <xdr:nvCxnSpPr>
        <xdr:cNvPr id="43" name="直線コネクタ 42"/>
        <xdr:cNvCxnSpPr/>
      </xdr:nvCxnSpPr>
      <xdr:spPr>
        <a:xfrm>
          <a:off x="1170454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71</xdr:row>
      <xdr:rowOff>0</xdr:rowOff>
    </xdr:from>
    <xdr:to>
      <xdr:col>6</xdr:col>
      <xdr:colOff>171450</xdr:colOff>
      <xdr:row>73</xdr:row>
      <xdr:rowOff>238125</xdr:rowOff>
    </xdr:to>
    <xdr:cxnSp macro="">
      <xdr:nvCxnSpPr>
        <xdr:cNvPr id="44" name="直線コネクタ 43"/>
        <xdr:cNvCxnSpPr/>
      </xdr:nvCxnSpPr>
      <xdr:spPr>
        <a:xfrm>
          <a:off x="2268631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152400</xdr:colOff>
      <xdr:row>71</xdr:row>
      <xdr:rowOff>9525</xdr:rowOff>
    </xdr:from>
    <xdr:to>
      <xdr:col>10</xdr:col>
      <xdr:colOff>161925</xdr:colOff>
      <xdr:row>74</xdr:row>
      <xdr:rowOff>0</xdr:rowOff>
    </xdr:to>
    <xdr:cxnSp macro="">
      <xdr:nvCxnSpPr>
        <xdr:cNvPr id="45" name="直線コネクタ 44"/>
        <xdr:cNvCxnSpPr/>
      </xdr:nvCxnSpPr>
      <xdr:spPr>
        <a:xfrm>
          <a:off x="3357282" y="10666319"/>
          <a:ext cx="9525" cy="730063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133350</xdr:colOff>
      <xdr:row>71</xdr:row>
      <xdr:rowOff>0</xdr:rowOff>
    </xdr:from>
    <xdr:to>
      <xdr:col>14</xdr:col>
      <xdr:colOff>142875</xdr:colOff>
      <xdr:row>73</xdr:row>
      <xdr:rowOff>238125</xdr:rowOff>
    </xdr:to>
    <xdr:cxnSp macro="">
      <xdr:nvCxnSpPr>
        <xdr:cNvPr id="46" name="直線コネクタ 45"/>
        <xdr:cNvCxnSpPr/>
      </xdr:nvCxnSpPr>
      <xdr:spPr>
        <a:xfrm>
          <a:off x="4436409" y="10656794"/>
          <a:ext cx="9525" cy="73118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70</xdr:row>
      <xdr:rowOff>238125</xdr:rowOff>
    </xdr:from>
    <xdr:to>
      <xdr:col>6</xdr:col>
      <xdr:colOff>161925</xdr:colOff>
      <xdr:row>71</xdr:row>
      <xdr:rowOff>0</xdr:rowOff>
    </xdr:to>
    <xdr:cxnSp macro="">
      <xdr:nvCxnSpPr>
        <xdr:cNvPr id="47" name="直線コネクタ 46"/>
        <xdr:cNvCxnSpPr/>
      </xdr:nvCxnSpPr>
      <xdr:spPr>
        <a:xfrm flipV="1">
          <a:off x="1160929" y="10648390"/>
          <a:ext cx="1107702" cy="8404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161925</xdr:colOff>
      <xdr:row>71</xdr:row>
      <xdr:rowOff>9525</xdr:rowOff>
    </xdr:from>
    <xdr:to>
      <xdr:col>14</xdr:col>
      <xdr:colOff>142875</xdr:colOff>
      <xdr:row>71</xdr:row>
      <xdr:rowOff>9526</xdr:rowOff>
    </xdr:to>
    <xdr:cxnSp macro="">
      <xdr:nvCxnSpPr>
        <xdr:cNvPr id="48" name="直線コネクタ 47"/>
        <xdr:cNvCxnSpPr/>
      </xdr:nvCxnSpPr>
      <xdr:spPr>
        <a:xfrm>
          <a:off x="3366807" y="10666319"/>
          <a:ext cx="1079127" cy="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70</xdr:row>
      <xdr:rowOff>13607</xdr:rowOff>
    </xdr:from>
    <xdr:to>
      <xdr:col>4</xdr:col>
      <xdr:colOff>115661</xdr:colOff>
      <xdr:row>71</xdr:row>
      <xdr:rowOff>0</xdr:rowOff>
    </xdr:to>
    <xdr:cxnSp macro="">
      <xdr:nvCxnSpPr>
        <xdr:cNvPr id="49" name="直線コネクタ 48"/>
        <xdr:cNvCxnSpPr/>
      </xdr:nvCxnSpPr>
      <xdr:spPr>
        <a:xfrm flipH="1">
          <a:off x="1671918" y="10423872"/>
          <a:ext cx="1361" cy="232922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156484</xdr:colOff>
      <xdr:row>70</xdr:row>
      <xdr:rowOff>1</xdr:rowOff>
    </xdr:from>
    <xdr:to>
      <xdr:col>12</xdr:col>
      <xdr:colOff>162485</xdr:colOff>
      <xdr:row>71</xdr:row>
      <xdr:rowOff>0</xdr:rowOff>
    </xdr:to>
    <xdr:cxnSp macro="">
      <xdr:nvCxnSpPr>
        <xdr:cNvPr id="50" name="直線コネクタ 49"/>
        <xdr:cNvCxnSpPr/>
      </xdr:nvCxnSpPr>
      <xdr:spPr>
        <a:xfrm>
          <a:off x="3910455" y="10410266"/>
          <a:ext cx="6001" cy="246528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106456</xdr:colOff>
      <xdr:row>70</xdr:row>
      <xdr:rowOff>5603</xdr:rowOff>
    </xdr:from>
    <xdr:to>
      <xdr:col>12</xdr:col>
      <xdr:colOff>156882</xdr:colOff>
      <xdr:row>70</xdr:row>
      <xdr:rowOff>16809</xdr:rowOff>
    </xdr:to>
    <xdr:cxnSp macro="">
      <xdr:nvCxnSpPr>
        <xdr:cNvPr id="51" name="直線コネクタ 50"/>
        <xdr:cNvCxnSpPr/>
      </xdr:nvCxnSpPr>
      <xdr:spPr>
        <a:xfrm flipV="1">
          <a:off x="1664074" y="10415868"/>
          <a:ext cx="2246779" cy="1120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69</xdr:row>
      <xdr:rowOff>5603</xdr:rowOff>
    </xdr:from>
    <xdr:to>
      <xdr:col>8</xdr:col>
      <xdr:colOff>145677</xdr:colOff>
      <xdr:row>70</xdr:row>
      <xdr:rowOff>5603</xdr:rowOff>
    </xdr:to>
    <xdr:cxnSp macro="">
      <xdr:nvCxnSpPr>
        <xdr:cNvPr id="52" name="直線コネクタ 51"/>
        <xdr:cNvCxnSpPr/>
      </xdr:nvCxnSpPr>
      <xdr:spPr>
        <a:xfrm flipV="1">
          <a:off x="2801471" y="10169338"/>
          <a:ext cx="0" cy="24653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51</xdr:row>
      <xdr:rowOff>5603</xdr:rowOff>
    </xdr:from>
    <xdr:to>
      <xdr:col>8</xdr:col>
      <xdr:colOff>145677</xdr:colOff>
      <xdr:row>52</xdr:row>
      <xdr:rowOff>5603</xdr:rowOff>
    </xdr:to>
    <xdr:cxnSp macro="">
      <xdr:nvCxnSpPr>
        <xdr:cNvPr id="53" name="直線コネクタ 52"/>
        <xdr:cNvCxnSpPr/>
      </xdr:nvCxnSpPr>
      <xdr:spPr>
        <a:xfrm flipV="1">
          <a:off x="2827331" y="10277949"/>
          <a:ext cx="0" cy="24911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60</xdr:row>
      <xdr:rowOff>5603</xdr:rowOff>
    </xdr:from>
    <xdr:to>
      <xdr:col>8</xdr:col>
      <xdr:colOff>145677</xdr:colOff>
      <xdr:row>61</xdr:row>
      <xdr:rowOff>5603</xdr:rowOff>
    </xdr:to>
    <xdr:cxnSp macro="">
      <xdr:nvCxnSpPr>
        <xdr:cNvPr id="54" name="直線コネクタ 53"/>
        <xdr:cNvCxnSpPr/>
      </xdr:nvCxnSpPr>
      <xdr:spPr>
        <a:xfrm flipV="1">
          <a:off x="2827331" y="10277949"/>
          <a:ext cx="0" cy="24911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145677</xdr:colOff>
      <xdr:row>69</xdr:row>
      <xdr:rowOff>5603</xdr:rowOff>
    </xdr:from>
    <xdr:to>
      <xdr:col>8</xdr:col>
      <xdr:colOff>145677</xdr:colOff>
      <xdr:row>70</xdr:row>
      <xdr:rowOff>5603</xdr:rowOff>
    </xdr:to>
    <xdr:cxnSp macro="">
      <xdr:nvCxnSpPr>
        <xdr:cNvPr id="55" name="直線コネクタ 54"/>
        <xdr:cNvCxnSpPr/>
      </xdr:nvCxnSpPr>
      <xdr:spPr>
        <a:xfrm flipV="1">
          <a:off x="2827331" y="10277949"/>
          <a:ext cx="0" cy="24911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zoomScale="130" zoomScaleNormal="130" workbookViewId="0">
      <selection activeCell="K23" sqref="K23:M23"/>
    </sheetView>
  </sheetViews>
  <sheetFormatPr defaultColWidth="10.625" defaultRowHeight="20.100000000000001" customHeight="1"/>
  <cols>
    <col min="1" max="1" width="9.625" style="3" customWidth="1"/>
    <col min="2" max="21" width="3.625" style="3" customWidth="1"/>
    <col min="22" max="16384" width="10.625" style="3"/>
  </cols>
  <sheetData>
    <row r="1" spans="1:21" ht="20.100000000000001" customHeight="1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20.100000000000001" customHeight="1">
      <c r="A2" s="15" t="s">
        <v>21</v>
      </c>
      <c r="B2" s="67" t="s">
        <v>82</v>
      </c>
      <c r="C2" s="68"/>
      <c r="D2" s="69"/>
      <c r="E2" s="70" t="s">
        <v>100</v>
      </c>
      <c r="F2" s="71"/>
      <c r="G2" s="72"/>
      <c r="H2" s="70" t="s">
        <v>101</v>
      </c>
      <c r="I2" s="71"/>
      <c r="J2" s="72"/>
      <c r="K2" s="70" t="s">
        <v>87</v>
      </c>
      <c r="L2" s="71"/>
      <c r="M2" s="72"/>
      <c r="N2" s="1" t="s">
        <v>2</v>
      </c>
      <c r="O2" s="1" t="s">
        <v>0</v>
      </c>
      <c r="P2" s="1" t="s">
        <v>1</v>
      </c>
      <c r="Q2" s="1" t="s">
        <v>7</v>
      </c>
      <c r="R2" s="1" t="s">
        <v>5</v>
      </c>
      <c r="S2" s="1" t="s">
        <v>3</v>
      </c>
      <c r="T2" s="1" t="s">
        <v>4</v>
      </c>
      <c r="U2" s="1" t="s">
        <v>6</v>
      </c>
    </row>
    <row r="3" spans="1:21" ht="20.100000000000001" customHeight="1">
      <c r="A3" s="14" t="s">
        <v>82</v>
      </c>
      <c r="B3" s="5"/>
      <c r="C3" s="6"/>
      <c r="D3" s="6"/>
      <c r="E3" s="7"/>
      <c r="F3" s="16" t="s">
        <v>43</v>
      </c>
      <c r="G3" s="4"/>
      <c r="H3" s="8"/>
      <c r="I3" s="16" t="s">
        <v>45</v>
      </c>
      <c r="J3" s="8"/>
      <c r="K3" s="45"/>
      <c r="L3" s="16" t="s">
        <v>48</v>
      </c>
      <c r="M3" s="4"/>
      <c r="N3" s="29">
        <f>O3*3+P3*1</f>
        <v>0</v>
      </c>
      <c r="O3" s="30">
        <f>COUNTIF(B3:M3,"○")</f>
        <v>0</v>
      </c>
      <c r="P3" s="30">
        <f>COUNTIF(B3:M3,"△")</f>
        <v>0</v>
      </c>
      <c r="Q3" s="30">
        <f>COUNTIF(B3:M3,"●")</f>
        <v>0</v>
      </c>
      <c r="R3" s="30" t="e">
        <f>S3-T3</f>
        <v>#REF!</v>
      </c>
      <c r="S3" s="31" t="e">
        <f>B3+E3+H3+#REF!+#REF!</f>
        <v>#REF!</v>
      </c>
      <c r="T3" s="31" t="e">
        <f>D3+G3+J3+M3+#REF!</f>
        <v>#REF!</v>
      </c>
      <c r="U3" s="12"/>
    </row>
    <row r="4" spans="1:21" ht="20.100000000000001" customHeight="1">
      <c r="A4" s="14" t="s">
        <v>100</v>
      </c>
      <c r="B4" s="7"/>
      <c r="C4" s="16"/>
      <c r="D4" s="4"/>
      <c r="E4" s="9"/>
      <c r="F4" s="10"/>
      <c r="G4" s="11"/>
      <c r="I4" s="16" t="s">
        <v>47</v>
      </c>
      <c r="K4" s="7"/>
      <c r="L4" s="51" t="s">
        <v>46</v>
      </c>
      <c r="M4" s="54"/>
      <c r="N4" s="29">
        <f>O4*3+P4*1</f>
        <v>0</v>
      </c>
      <c r="O4" s="30"/>
      <c r="P4" s="30"/>
      <c r="Q4" s="30"/>
      <c r="R4" s="30" t="e">
        <f>S4-T4</f>
        <v>#REF!</v>
      </c>
      <c r="S4" s="31" t="e">
        <f>B4+E4+H4+K4+#REF!</f>
        <v>#REF!</v>
      </c>
      <c r="T4" s="31" t="e">
        <f>D4+G4+J4+#REF!+#REF!</f>
        <v>#REF!</v>
      </c>
      <c r="U4" s="12"/>
    </row>
    <row r="5" spans="1:21" ht="20.100000000000001" customHeight="1">
      <c r="A5" s="12" t="s">
        <v>101</v>
      </c>
      <c r="B5" s="7"/>
      <c r="C5" s="16"/>
      <c r="D5" s="4"/>
      <c r="E5" s="20"/>
      <c r="F5" s="19"/>
      <c r="G5" s="18"/>
      <c r="H5" s="21"/>
      <c r="I5" s="22"/>
      <c r="J5" s="22"/>
      <c r="K5" s="20"/>
      <c r="L5" s="53" t="s">
        <v>44</v>
      </c>
      <c r="M5" s="18"/>
      <c r="N5" s="29">
        <f>O5*3+P5*1</f>
        <v>0</v>
      </c>
      <c r="O5" s="30">
        <f>COUNTIF(B5:M5,"○")</f>
        <v>0</v>
      </c>
      <c r="P5" s="30">
        <f>COUNTIF(B5:M5,"△")</f>
        <v>0</v>
      </c>
      <c r="Q5" s="30">
        <f>COUNTIF(B5:M5,"●")</f>
        <v>0</v>
      </c>
      <c r="R5" s="30" t="e">
        <f>S5-T5</f>
        <v>#REF!</v>
      </c>
      <c r="S5" s="31" t="e">
        <f>B5+E5+H5+K5+#REF!</f>
        <v>#REF!</v>
      </c>
      <c r="T5" s="31" t="e">
        <f>D5+G5+J5+M5+#REF!</f>
        <v>#REF!</v>
      </c>
      <c r="U5" s="12"/>
    </row>
    <row r="6" spans="1:21" ht="20.100000000000001" customHeight="1">
      <c r="A6" s="12" t="s">
        <v>87</v>
      </c>
      <c r="B6" s="7"/>
      <c r="C6" s="16"/>
      <c r="D6" s="4"/>
      <c r="E6" s="20"/>
      <c r="F6" s="16"/>
      <c r="G6" s="18"/>
      <c r="H6" s="19"/>
      <c r="I6" s="16"/>
      <c r="J6" s="19"/>
      <c r="K6" s="21"/>
      <c r="L6" s="22"/>
      <c r="M6" s="23"/>
      <c r="N6" s="29">
        <f>O6*3+P6*1</f>
        <v>0</v>
      </c>
      <c r="O6" s="30">
        <f>COUNTIF(B6:M6,"○")</f>
        <v>0</v>
      </c>
      <c r="P6" s="30">
        <f>COUNTIF(B6:M6,"△")</f>
        <v>0</v>
      </c>
      <c r="Q6" s="30">
        <f>COUNTIF(B6:M6,"●")</f>
        <v>0</v>
      </c>
      <c r="R6" s="30" t="e">
        <f>S6-T6</f>
        <v>#REF!</v>
      </c>
      <c r="S6" s="31" t="e">
        <f>B6+E6+H6+K6+#REF!</f>
        <v>#REF!</v>
      </c>
      <c r="T6" s="31" t="e">
        <f>D6+G6+J6+M6+#REF!</f>
        <v>#REF!</v>
      </c>
      <c r="U6" s="12"/>
    </row>
    <row r="7" spans="1:21" ht="12" customHeight="1">
      <c r="A7" s="41"/>
      <c r="B7" s="25"/>
      <c r="C7" s="26"/>
      <c r="D7" s="27"/>
      <c r="E7" s="27"/>
      <c r="F7" s="26"/>
      <c r="G7" s="27"/>
      <c r="H7" s="27"/>
      <c r="I7" s="27"/>
      <c r="J7" s="27"/>
      <c r="K7" s="17"/>
      <c r="L7" s="17"/>
      <c r="M7" s="17"/>
      <c r="N7" s="17"/>
      <c r="O7" s="17"/>
      <c r="P7" s="17"/>
      <c r="Q7" s="17"/>
      <c r="R7" s="17"/>
      <c r="S7" s="28"/>
      <c r="T7" s="28"/>
      <c r="U7" s="26"/>
    </row>
    <row r="8" spans="1:21" ht="20.100000000000001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ht="20.100000000000001" customHeight="1">
      <c r="A9" s="15" t="s">
        <v>22</v>
      </c>
      <c r="B9" s="67" t="s">
        <v>81</v>
      </c>
      <c r="C9" s="68"/>
      <c r="D9" s="69"/>
      <c r="E9" s="70" t="s">
        <v>85</v>
      </c>
      <c r="F9" s="71"/>
      <c r="G9" s="72"/>
      <c r="H9" s="70" t="s">
        <v>90</v>
      </c>
      <c r="I9" s="71"/>
      <c r="J9" s="72"/>
      <c r="K9" s="70" t="s">
        <v>95</v>
      </c>
      <c r="L9" s="71"/>
      <c r="M9" s="72"/>
      <c r="N9" s="1" t="s">
        <v>2</v>
      </c>
      <c r="O9" s="1" t="s">
        <v>0</v>
      </c>
      <c r="P9" s="1" t="s">
        <v>1</v>
      </c>
      <c r="Q9" s="1" t="s">
        <v>7</v>
      </c>
      <c r="R9" s="1" t="s">
        <v>5</v>
      </c>
      <c r="S9" s="1" t="s">
        <v>3</v>
      </c>
      <c r="T9" s="1" t="s">
        <v>4</v>
      </c>
      <c r="U9" s="1" t="s">
        <v>6</v>
      </c>
    </row>
    <row r="10" spans="1:21" ht="20.100000000000001" customHeight="1">
      <c r="A10" s="14" t="s">
        <v>81</v>
      </c>
      <c r="B10" s="5"/>
      <c r="C10" s="6"/>
      <c r="D10" s="6"/>
      <c r="E10" s="7"/>
      <c r="F10" s="16" t="s">
        <v>43</v>
      </c>
      <c r="G10" s="4"/>
      <c r="H10" s="8"/>
      <c r="I10" s="16" t="s">
        <v>45</v>
      </c>
      <c r="J10" s="8"/>
      <c r="K10" s="59"/>
      <c r="L10" s="16" t="s">
        <v>48</v>
      </c>
      <c r="M10" s="4"/>
      <c r="N10" s="29">
        <f>O10*3+P10*1</f>
        <v>0</v>
      </c>
      <c r="O10" s="30">
        <f>COUNTIF(B10:M10,"○")</f>
        <v>0</v>
      </c>
      <c r="P10" s="30">
        <f>COUNTIF(B10:M10,"△")</f>
        <v>0</v>
      </c>
      <c r="Q10" s="30">
        <f>COUNTIF(B10:M10,"●")</f>
        <v>0</v>
      </c>
      <c r="R10" s="30" t="e">
        <f>S10-T10</f>
        <v>#REF!</v>
      </c>
      <c r="S10" s="31" t="e">
        <f>B10+E10+H10+K10+#REF!</f>
        <v>#REF!</v>
      </c>
      <c r="T10" s="31" t="e">
        <f>D10+G10+J10+M10+#REF!</f>
        <v>#REF!</v>
      </c>
      <c r="U10" s="12"/>
    </row>
    <row r="11" spans="1:21" ht="20.100000000000001" customHeight="1">
      <c r="A11" s="12" t="s">
        <v>86</v>
      </c>
      <c r="B11" s="7"/>
      <c r="C11" s="16"/>
      <c r="D11" s="4"/>
      <c r="E11" s="9"/>
      <c r="F11" s="10"/>
      <c r="G11" s="11"/>
      <c r="H11" s="41"/>
      <c r="I11" s="16" t="s">
        <v>47</v>
      </c>
      <c r="J11" s="41"/>
      <c r="K11" s="7"/>
      <c r="L11" s="60" t="s">
        <v>46</v>
      </c>
      <c r="M11" s="54"/>
      <c r="N11" s="29">
        <f>O11*3+P11*1</f>
        <v>0</v>
      </c>
      <c r="O11" s="30">
        <f>COUNTIF(B11:M11,"○")</f>
        <v>0</v>
      </c>
      <c r="P11" s="30">
        <f>COUNTIF(B11:M11,"△")</f>
        <v>0</v>
      </c>
      <c r="Q11" s="30">
        <f>COUNTIF(B11:M11,"●")</f>
        <v>0</v>
      </c>
      <c r="R11" s="30" t="e">
        <f>S11-T11</f>
        <v>#REF!</v>
      </c>
      <c r="S11" s="31" t="e">
        <f>B11+E11+H11+K11+#REF!</f>
        <v>#REF!</v>
      </c>
      <c r="T11" s="31" t="e">
        <f>D11+G11+J11+M11+#REF!</f>
        <v>#REF!</v>
      </c>
      <c r="U11" s="12"/>
    </row>
    <row r="12" spans="1:21" ht="20.100000000000001" customHeight="1">
      <c r="A12" s="63" t="s">
        <v>90</v>
      </c>
      <c r="B12" s="7"/>
      <c r="C12" s="16"/>
      <c r="D12" s="4"/>
      <c r="E12" s="20"/>
      <c r="F12" s="19"/>
      <c r="G12" s="18"/>
      <c r="H12" s="21"/>
      <c r="I12" s="22"/>
      <c r="J12" s="22"/>
      <c r="K12" s="20"/>
      <c r="L12" s="53" t="s">
        <v>44</v>
      </c>
      <c r="M12" s="18"/>
      <c r="N12" s="29">
        <f>O12*3+P12*1</f>
        <v>0</v>
      </c>
      <c r="O12" s="30">
        <f>COUNTIF(B12:M12,"○")</f>
        <v>0</v>
      </c>
      <c r="P12" s="30">
        <f>COUNTIF(B12:M12,"△")</f>
        <v>0</v>
      </c>
      <c r="Q12" s="30">
        <f>COUNTIF(B12:M12,"●")</f>
        <v>0</v>
      </c>
      <c r="R12" s="30" t="e">
        <f>S12-T12</f>
        <v>#REF!</v>
      </c>
      <c r="S12" s="31" t="e">
        <f>B12+E12+H12+K12+#REF!</f>
        <v>#REF!</v>
      </c>
      <c r="T12" s="31" t="e">
        <f>D12+G12+J12+M12+#REF!</f>
        <v>#REF!</v>
      </c>
      <c r="U12" s="12"/>
    </row>
    <row r="13" spans="1:21" ht="20.100000000000001" customHeight="1">
      <c r="A13" s="12" t="s">
        <v>95</v>
      </c>
      <c r="B13" s="7"/>
      <c r="C13" s="16"/>
      <c r="D13" s="4"/>
      <c r="E13" s="20"/>
      <c r="F13" s="16"/>
      <c r="G13" s="18"/>
      <c r="H13" s="19"/>
      <c r="I13" s="16"/>
      <c r="J13" s="19"/>
      <c r="K13" s="21"/>
      <c r="L13" s="22"/>
      <c r="M13" s="23"/>
      <c r="N13" s="29">
        <f>O13*3+P13*1</f>
        <v>0</v>
      </c>
      <c r="O13" s="30">
        <f>COUNTIF(B13:M13,"○")</f>
        <v>0</v>
      </c>
      <c r="P13" s="30">
        <f>COUNTIF(B13:M13,"△")</f>
        <v>0</v>
      </c>
      <c r="Q13" s="30">
        <f>COUNTIF(B13:M13,"●")</f>
        <v>0</v>
      </c>
      <c r="R13" s="30" t="e">
        <f>S13-T13</f>
        <v>#REF!</v>
      </c>
      <c r="S13" s="31" t="e">
        <f>B13+E13+H13+K13+#REF!</f>
        <v>#REF!</v>
      </c>
      <c r="T13" s="31" t="e">
        <f>D13+G13+J13+M13+#REF!</f>
        <v>#REF!</v>
      </c>
      <c r="U13" s="12"/>
    </row>
    <row r="14" spans="1:21" ht="12" customHeight="1"/>
    <row r="15" spans="1:21" ht="20.100000000000001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</row>
    <row r="16" spans="1:21" ht="20.100000000000001" customHeight="1">
      <c r="A16" s="15" t="s">
        <v>23</v>
      </c>
      <c r="B16" s="67" t="s">
        <v>83</v>
      </c>
      <c r="C16" s="68"/>
      <c r="D16" s="69"/>
      <c r="E16" s="70" t="s">
        <v>84</v>
      </c>
      <c r="F16" s="71"/>
      <c r="G16" s="72"/>
      <c r="H16" s="70" t="s">
        <v>97</v>
      </c>
      <c r="I16" s="71"/>
      <c r="J16" s="72"/>
      <c r="K16" s="70" t="s">
        <v>102</v>
      </c>
      <c r="L16" s="71"/>
      <c r="M16" s="72"/>
      <c r="N16" s="42" t="s">
        <v>2</v>
      </c>
      <c r="O16" s="42" t="s">
        <v>0</v>
      </c>
      <c r="P16" s="42" t="s">
        <v>1</v>
      </c>
      <c r="Q16" s="42" t="s">
        <v>7</v>
      </c>
      <c r="R16" s="42" t="s">
        <v>5</v>
      </c>
      <c r="S16" s="42" t="s">
        <v>3</v>
      </c>
      <c r="T16" s="42" t="s">
        <v>4</v>
      </c>
      <c r="U16" s="42" t="s">
        <v>6</v>
      </c>
    </row>
    <row r="17" spans="1:21" ht="20.100000000000001" customHeight="1">
      <c r="A17" s="14" t="s">
        <v>83</v>
      </c>
      <c r="B17" s="5"/>
      <c r="C17" s="6"/>
      <c r="D17" s="6"/>
      <c r="E17" s="7"/>
      <c r="F17" s="16" t="s">
        <v>43</v>
      </c>
      <c r="G17" s="4"/>
      <c r="H17" s="8"/>
      <c r="I17" s="16" t="s">
        <v>45</v>
      </c>
      <c r="J17" s="8"/>
      <c r="K17" s="59"/>
      <c r="L17" s="16" t="s">
        <v>48</v>
      </c>
      <c r="M17" s="4"/>
      <c r="N17" s="29">
        <f>O17*3+P17*1</f>
        <v>0</v>
      </c>
      <c r="O17" s="30">
        <f>COUNTIF(B17:M17,"○")</f>
        <v>0</v>
      </c>
      <c r="P17" s="30">
        <f>COUNTIF(B17:M17,"△")</f>
        <v>0</v>
      </c>
      <c r="Q17" s="30">
        <f>COUNTIF(B17:M17,"●")</f>
        <v>0</v>
      </c>
      <c r="R17" s="30" t="e">
        <f>S17-T17</f>
        <v>#REF!</v>
      </c>
      <c r="S17" s="31" t="e">
        <f>B17+E17+H17+K17+#REF!</f>
        <v>#REF!</v>
      </c>
      <c r="T17" s="31" t="e">
        <f>D17+G17+J17+M17+#REF!</f>
        <v>#REF!</v>
      </c>
      <c r="U17" s="12"/>
    </row>
    <row r="18" spans="1:21" ht="20.100000000000001" customHeight="1">
      <c r="A18" s="12" t="s">
        <v>84</v>
      </c>
      <c r="B18" s="7"/>
      <c r="C18" s="16"/>
      <c r="D18" s="4"/>
      <c r="E18" s="9"/>
      <c r="F18" s="10"/>
      <c r="G18" s="11"/>
      <c r="H18" s="41"/>
      <c r="I18" s="16" t="s">
        <v>47</v>
      </c>
      <c r="J18" s="41"/>
      <c r="K18" s="7"/>
      <c r="L18" s="60" t="s">
        <v>46</v>
      </c>
      <c r="M18" s="54"/>
      <c r="N18" s="29">
        <f>O18*3+P18*1</f>
        <v>0</v>
      </c>
      <c r="O18" s="30">
        <f>COUNTIF(B18:M18,"○")</f>
        <v>0</v>
      </c>
      <c r="P18" s="30">
        <f>COUNTIF(B18:M18,"△")</f>
        <v>0</v>
      </c>
      <c r="Q18" s="30">
        <f>COUNTIF(B18:M18,"●")</f>
        <v>0</v>
      </c>
      <c r="R18" s="30" t="e">
        <f>S18-T18</f>
        <v>#REF!</v>
      </c>
      <c r="S18" s="31" t="e">
        <f>B18+E18+H18+K18+#REF!</f>
        <v>#REF!</v>
      </c>
      <c r="T18" s="31" t="e">
        <f>D18+G18+J18+M18+#REF!</f>
        <v>#REF!</v>
      </c>
      <c r="U18" s="12"/>
    </row>
    <row r="19" spans="1:21" ht="20.100000000000001" customHeight="1">
      <c r="A19" s="14" t="s">
        <v>97</v>
      </c>
      <c r="B19" s="7"/>
      <c r="C19" s="16"/>
      <c r="D19" s="4"/>
      <c r="E19" s="20"/>
      <c r="F19" s="19"/>
      <c r="G19" s="18"/>
      <c r="H19" s="21"/>
      <c r="I19" s="22"/>
      <c r="J19" s="22"/>
      <c r="K19" s="20"/>
      <c r="L19" s="53" t="s">
        <v>44</v>
      </c>
      <c r="M19" s="18"/>
      <c r="N19" s="29">
        <f>O19*3+P19*1</f>
        <v>0</v>
      </c>
      <c r="O19" s="30">
        <f>COUNTIF(B19:M19,"○")</f>
        <v>0</v>
      </c>
      <c r="P19" s="30">
        <f>COUNTIF(B19:M19,"△")</f>
        <v>0</v>
      </c>
      <c r="Q19" s="30">
        <f>COUNTIF(B19:M19,"●")</f>
        <v>0</v>
      </c>
      <c r="R19" s="30" t="e">
        <f>S19-T19</f>
        <v>#REF!</v>
      </c>
      <c r="S19" s="31" t="e">
        <f>B19+E19+H19+K19+#REF!</f>
        <v>#REF!</v>
      </c>
      <c r="T19" s="31" t="e">
        <f>D19+G19+J19+M19+#REF!</f>
        <v>#REF!</v>
      </c>
      <c r="U19" s="12"/>
    </row>
    <row r="20" spans="1:21" ht="20.100000000000001" customHeight="1">
      <c r="A20" s="12" t="s">
        <v>102</v>
      </c>
      <c r="B20" s="7"/>
      <c r="C20" s="16"/>
      <c r="D20" s="4"/>
      <c r="E20" s="20"/>
      <c r="F20" s="16"/>
      <c r="G20" s="18"/>
      <c r="H20" s="19"/>
      <c r="I20" s="16"/>
      <c r="J20" s="19"/>
      <c r="K20" s="21"/>
      <c r="L20" s="22"/>
      <c r="M20" s="23"/>
      <c r="N20" s="29">
        <f>O20*3+P20*1</f>
        <v>0</v>
      </c>
      <c r="O20" s="30">
        <f>COUNTIF(B20:M20,"○")</f>
        <v>0</v>
      </c>
      <c r="P20" s="30">
        <f>COUNTIF(B20:M20,"△")</f>
        <v>0</v>
      </c>
      <c r="Q20" s="30">
        <f>COUNTIF(B20:M20,"●")</f>
        <v>0</v>
      </c>
      <c r="R20" s="30" t="e">
        <f>S20-T20</f>
        <v>#REF!</v>
      </c>
      <c r="S20" s="31" t="e">
        <f>B20+E20+H20+K20+#REF!</f>
        <v>#REF!</v>
      </c>
      <c r="T20" s="31" t="e">
        <f>D20+G20+J20+M20+#REF!</f>
        <v>#REF!</v>
      </c>
      <c r="U20" s="12"/>
    </row>
    <row r="21" spans="1:21" ht="20.100000000000001" customHeight="1">
      <c r="A21" s="41"/>
      <c r="B21" s="25"/>
      <c r="C21" s="26"/>
      <c r="D21" s="27"/>
      <c r="E21" s="27"/>
      <c r="F21" s="26"/>
      <c r="G21" s="27"/>
      <c r="H21" s="27"/>
      <c r="I21" s="27"/>
      <c r="J21" s="27"/>
      <c r="K21" s="40"/>
      <c r="L21" s="40"/>
      <c r="M21" s="40"/>
      <c r="N21" s="40"/>
      <c r="O21" s="40"/>
      <c r="P21" s="40"/>
      <c r="Q21" s="40"/>
      <c r="R21" s="40"/>
      <c r="S21" s="28"/>
      <c r="T21" s="28"/>
      <c r="U21" s="26"/>
    </row>
    <row r="22" spans="1:21" ht="20.100000000000001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</row>
    <row r="23" spans="1:21" ht="20.100000000000001" customHeight="1">
      <c r="A23" s="15" t="s">
        <v>24</v>
      </c>
      <c r="B23" s="67" t="s">
        <v>91</v>
      </c>
      <c r="C23" s="68"/>
      <c r="D23" s="69"/>
      <c r="E23" s="70" t="s">
        <v>96</v>
      </c>
      <c r="F23" s="71"/>
      <c r="G23" s="72"/>
      <c r="H23" s="70" t="s">
        <v>88</v>
      </c>
      <c r="I23" s="71"/>
      <c r="J23" s="72"/>
      <c r="K23" s="70" t="s">
        <v>98</v>
      </c>
      <c r="L23" s="71"/>
      <c r="M23" s="72"/>
      <c r="N23" s="42" t="s">
        <v>2</v>
      </c>
      <c r="O23" s="42" t="s">
        <v>0</v>
      </c>
      <c r="P23" s="42" t="s">
        <v>1</v>
      </c>
      <c r="Q23" s="42" t="s">
        <v>7</v>
      </c>
      <c r="R23" s="42" t="s">
        <v>5</v>
      </c>
      <c r="S23" s="42" t="s">
        <v>3</v>
      </c>
      <c r="T23" s="42" t="s">
        <v>4</v>
      </c>
      <c r="U23" s="42" t="s">
        <v>6</v>
      </c>
    </row>
    <row r="24" spans="1:21" ht="20.100000000000001" customHeight="1">
      <c r="A24" s="14" t="s">
        <v>99</v>
      </c>
      <c r="B24" s="5"/>
      <c r="C24" s="6"/>
      <c r="D24" s="6"/>
      <c r="E24" s="7"/>
      <c r="F24" s="16" t="s">
        <v>43</v>
      </c>
      <c r="G24" s="4"/>
      <c r="H24" s="8"/>
      <c r="I24" s="16" t="s">
        <v>45</v>
      </c>
      <c r="J24" s="8"/>
      <c r="K24" s="59"/>
      <c r="L24" s="16" t="s">
        <v>48</v>
      </c>
      <c r="M24" s="4"/>
      <c r="N24" s="29">
        <f>O24*3+P24*1</f>
        <v>0</v>
      </c>
      <c r="O24" s="30">
        <f>COUNTIF(B24:M24,"○")</f>
        <v>0</v>
      </c>
      <c r="P24" s="30">
        <f>COUNTIF(B24:M24,"△")</f>
        <v>0</v>
      </c>
      <c r="Q24" s="30">
        <f>COUNTIF(B24:M24,"●")</f>
        <v>0</v>
      </c>
      <c r="R24" s="30" t="e">
        <f>S24-T24</f>
        <v>#REF!</v>
      </c>
      <c r="S24" s="31" t="e">
        <f>B24+E24+H24+K24+#REF!</f>
        <v>#REF!</v>
      </c>
      <c r="T24" s="31" t="e">
        <f>D24+G24+J24+M24+#REF!</f>
        <v>#REF!</v>
      </c>
      <c r="U24" s="12"/>
    </row>
    <row r="25" spans="1:21" ht="20.100000000000001" customHeight="1">
      <c r="A25" s="12" t="s">
        <v>96</v>
      </c>
      <c r="B25" s="7"/>
      <c r="C25" s="16"/>
      <c r="D25" s="4"/>
      <c r="E25" s="9"/>
      <c r="F25" s="10"/>
      <c r="G25" s="11"/>
      <c r="H25" s="41"/>
      <c r="I25" s="16" t="s">
        <v>47</v>
      </c>
      <c r="J25" s="41"/>
      <c r="K25" s="7"/>
      <c r="L25" s="60" t="s">
        <v>46</v>
      </c>
      <c r="M25" s="54"/>
      <c r="N25" s="29">
        <f>O25*3+P25*1</f>
        <v>0</v>
      </c>
      <c r="O25" s="30">
        <f>COUNTIF(B25:M25,"○")</f>
        <v>0</v>
      </c>
      <c r="P25" s="30">
        <f>COUNTIF(B25:M25,"△")</f>
        <v>0</v>
      </c>
      <c r="Q25" s="30">
        <f>COUNTIF(B25:M25,"●")</f>
        <v>0</v>
      </c>
      <c r="R25" s="30" t="e">
        <f>S25-T25</f>
        <v>#REF!</v>
      </c>
      <c r="S25" s="31" t="e">
        <f>B25+E25+H25+K25+#REF!</f>
        <v>#REF!</v>
      </c>
      <c r="T25" s="31" t="e">
        <f>D25+G25+J25+M25+#REF!</f>
        <v>#REF!</v>
      </c>
      <c r="U25" s="12"/>
    </row>
    <row r="26" spans="1:21" ht="20.100000000000001" customHeight="1">
      <c r="A26" s="12" t="s">
        <v>88</v>
      </c>
      <c r="B26" s="7"/>
      <c r="C26" s="16"/>
      <c r="D26" s="4"/>
      <c r="E26" s="20"/>
      <c r="F26" s="19"/>
      <c r="G26" s="18"/>
      <c r="H26" s="21"/>
      <c r="I26" s="22"/>
      <c r="J26" s="22"/>
      <c r="K26" s="20"/>
      <c r="L26" s="53" t="s">
        <v>44</v>
      </c>
      <c r="M26" s="18"/>
      <c r="N26" s="29">
        <f>O26*3+P26*1</f>
        <v>0</v>
      </c>
      <c r="O26" s="30">
        <f>COUNTIF(B26:M26,"○")</f>
        <v>0</v>
      </c>
      <c r="P26" s="30">
        <f>COUNTIF(B26:M26,"△")</f>
        <v>0</v>
      </c>
      <c r="Q26" s="30">
        <f>COUNTIF(B26:M26,"●")</f>
        <v>0</v>
      </c>
      <c r="R26" s="30" t="e">
        <f>S26-T26</f>
        <v>#REF!</v>
      </c>
      <c r="S26" s="31" t="e">
        <f>B26+E26+H26+K26+#REF!</f>
        <v>#REF!</v>
      </c>
      <c r="T26" s="31" t="e">
        <f>D26+G26+J26+M26+#REF!</f>
        <v>#REF!</v>
      </c>
      <c r="U26" s="12"/>
    </row>
    <row r="27" spans="1:21" ht="20.100000000000001" customHeight="1">
      <c r="A27" s="14" t="s">
        <v>98</v>
      </c>
      <c r="B27" s="7"/>
      <c r="C27" s="16"/>
      <c r="D27" s="4"/>
      <c r="E27" s="20"/>
      <c r="F27" s="16"/>
      <c r="G27" s="18"/>
      <c r="H27" s="19"/>
      <c r="I27" s="16"/>
      <c r="J27" s="19"/>
      <c r="K27" s="21"/>
      <c r="L27" s="22"/>
      <c r="M27" s="23"/>
      <c r="N27" s="29">
        <f>O27*3+P27*1</f>
        <v>0</v>
      </c>
      <c r="O27" s="30">
        <f>COUNTIF(B27:M27,"○")</f>
        <v>0</v>
      </c>
      <c r="P27" s="30">
        <f>COUNTIF(B27:M27,"△")</f>
        <v>0</v>
      </c>
      <c r="Q27" s="30">
        <f>COUNTIF(B27:M27,"●")</f>
        <v>0</v>
      </c>
      <c r="R27" s="30" t="e">
        <f>S27-T27</f>
        <v>#REF!</v>
      </c>
      <c r="S27" s="31" t="e">
        <f>B27+E27+H27+K27+#REF!</f>
        <v>#REF!</v>
      </c>
      <c r="T27" s="31" t="e">
        <f>D27+G27+J27+M27+#REF!</f>
        <v>#REF!</v>
      </c>
      <c r="U27" s="12"/>
    </row>
    <row r="28" spans="1:21" s="41" customFormat="1" ht="20.100000000000001" customHeight="1">
      <c r="A28" s="47"/>
      <c r="B28" s="24"/>
      <c r="C28" s="47"/>
      <c r="D28" s="24"/>
      <c r="E28" s="24"/>
      <c r="F28" s="47"/>
      <c r="G28" s="24"/>
      <c r="H28" s="24"/>
      <c r="I28" s="47"/>
      <c r="J28" s="24"/>
      <c r="K28" s="24"/>
      <c r="L28" s="24"/>
      <c r="M28" s="24"/>
      <c r="N28" s="48"/>
      <c r="O28" s="48"/>
      <c r="P28" s="48"/>
      <c r="Q28" s="48"/>
      <c r="R28" s="48"/>
      <c r="S28" s="49"/>
      <c r="T28" s="49"/>
      <c r="U28" s="47"/>
    </row>
    <row r="29" spans="1:21" s="41" customFormat="1" ht="20.100000000000001" customHeight="1">
      <c r="A29" s="47"/>
      <c r="B29" s="24"/>
      <c r="C29" s="47"/>
      <c r="D29" s="24"/>
      <c r="E29" s="24"/>
      <c r="F29" s="47"/>
      <c r="G29" s="24"/>
      <c r="H29" s="24"/>
      <c r="I29" s="47"/>
      <c r="J29" s="24"/>
      <c r="K29" s="24"/>
      <c r="L29" s="24"/>
      <c r="M29" s="24"/>
      <c r="N29" s="48"/>
      <c r="O29" s="48"/>
      <c r="P29" s="48"/>
      <c r="Q29" s="48"/>
      <c r="R29" s="48"/>
      <c r="S29" s="49"/>
      <c r="T29" s="49"/>
      <c r="U29" s="47"/>
    </row>
    <row r="30" spans="1:21" s="41" customFormat="1" ht="20.100000000000001" customHeight="1">
      <c r="A30" s="47"/>
      <c r="B30" s="24"/>
      <c r="C30" s="47"/>
      <c r="D30" s="24"/>
      <c r="E30" s="24"/>
      <c r="F30" s="47"/>
      <c r="G30" s="24"/>
      <c r="H30" s="24"/>
      <c r="I30" s="47"/>
      <c r="J30" s="24"/>
      <c r="K30" s="24"/>
      <c r="L30" s="24"/>
      <c r="M30" s="24"/>
      <c r="N30" s="48"/>
      <c r="O30" s="48"/>
      <c r="P30" s="48"/>
      <c r="Q30" s="48"/>
      <c r="R30" s="48"/>
      <c r="S30" s="49"/>
      <c r="T30" s="49"/>
      <c r="U30" s="47"/>
    </row>
    <row r="31" spans="1:21" s="41" customFormat="1" ht="20.100000000000001" customHeight="1">
      <c r="A31" s="47"/>
      <c r="B31" s="24"/>
      <c r="C31" s="47"/>
      <c r="D31" s="24"/>
      <c r="E31" s="24"/>
      <c r="F31" s="47"/>
      <c r="G31" s="24"/>
      <c r="H31" s="24"/>
      <c r="I31" s="47"/>
      <c r="J31" s="24"/>
      <c r="K31" s="24"/>
      <c r="L31" s="24"/>
      <c r="M31" s="24"/>
      <c r="N31" s="48"/>
      <c r="O31" s="48"/>
      <c r="P31" s="48"/>
      <c r="Q31" s="48"/>
      <c r="R31" s="48"/>
      <c r="S31" s="49"/>
      <c r="T31" s="49"/>
      <c r="U31" s="47"/>
    </row>
    <row r="32" spans="1:21" s="41" customFormat="1" ht="20.100000000000001" customHeight="1">
      <c r="A32" s="47"/>
      <c r="B32" s="24"/>
      <c r="C32" s="47"/>
      <c r="D32" s="24"/>
      <c r="E32" s="24"/>
      <c r="F32" s="47"/>
      <c r="G32" s="24"/>
      <c r="H32" s="24"/>
      <c r="I32" s="47"/>
      <c r="J32" s="24"/>
      <c r="K32" s="24"/>
      <c r="L32" s="24"/>
      <c r="M32" s="24"/>
      <c r="N32" s="48"/>
      <c r="O32" s="48"/>
      <c r="P32" s="48"/>
      <c r="Q32" s="48"/>
      <c r="R32" s="48"/>
      <c r="S32" s="49"/>
      <c r="T32" s="49"/>
      <c r="U32" s="47"/>
    </row>
    <row r="33" spans="1:21" s="41" customFormat="1" ht="20.100000000000001" customHeight="1">
      <c r="A33" s="47"/>
      <c r="B33" s="24"/>
      <c r="C33" s="47"/>
      <c r="D33" s="24"/>
      <c r="E33" s="24"/>
      <c r="F33" s="47"/>
      <c r="G33" s="24"/>
      <c r="H33" s="24"/>
      <c r="I33" s="47"/>
      <c r="J33" s="24"/>
      <c r="K33" s="24"/>
      <c r="L33" s="24"/>
      <c r="M33" s="24"/>
      <c r="N33" s="48"/>
      <c r="O33" s="48"/>
      <c r="P33" s="48"/>
      <c r="Q33" s="48"/>
      <c r="R33" s="48"/>
      <c r="S33" s="49"/>
      <c r="T33" s="49"/>
      <c r="U33" s="47"/>
    </row>
    <row r="34" spans="1:21" s="41" customFormat="1" ht="20.100000000000001" customHeight="1">
      <c r="A34" s="47"/>
      <c r="B34" s="24"/>
      <c r="C34" s="47"/>
      <c r="D34" s="24"/>
      <c r="E34" s="24"/>
      <c r="F34" s="47"/>
      <c r="G34" s="24"/>
      <c r="H34" s="24"/>
      <c r="I34" s="47"/>
      <c r="J34" s="24"/>
      <c r="K34" s="24"/>
      <c r="L34" s="24"/>
      <c r="M34" s="24"/>
      <c r="N34" s="48"/>
      <c r="O34" s="48"/>
      <c r="P34" s="48"/>
      <c r="Q34" s="48"/>
      <c r="R34" s="48"/>
      <c r="S34" s="49"/>
      <c r="T34" s="49"/>
      <c r="U34" s="47"/>
    </row>
    <row r="35" spans="1:21" s="41" customFormat="1" ht="20.100000000000001" customHeight="1">
      <c r="A35" s="47"/>
      <c r="B35" s="24"/>
      <c r="C35" s="47"/>
      <c r="D35" s="24"/>
      <c r="E35" s="24"/>
      <c r="F35" s="47"/>
      <c r="G35" s="24"/>
      <c r="H35" s="24"/>
      <c r="I35" s="47"/>
      <c r="J35" s="24"/>
      <c r="K35" s="24"/>
      <c r="L35" s="24"/>
      <c r="M35" s="24"/>
      <c r="N35" s="48"/>
      <c r="O35" s="48"/>
      <c r="P35" s="48"/>
      <c r="Q35" s="48"/>
      <c r="R35" s="48"/>
      <c r="S35" s="49"/>
      <c r="T35" s="49"/>
      <c r="U35" s="47"/>
    </row>
    <row r="36" spans="1:21" s="41" customFormat="1" ht="20.100000000000001" customHeight="1">
      <c r="A36" s="47"/>
      <c r="B36" s="24"/>
      <c r="C36" s="47"/>
      <c r="D36" s="24"/>
      <c r="E36" s="24"/>
      <c r="F36" s="47"/>
      <c r="G36" s="24"/>
      <c r="H36" s="24"/>
      <c r="I36" s="47"/>
      <c r="J36" s="24"/>
      <c r="K36" s="24"/>
      <c r="L36" s="24"/>
      <c r="M36" s="24"/>
      <c r="N36" s="48"/>
      <c r="O36" s="48"/>
      <c r="P36" s="48"/>
      <c r="Q36" s="48"/>
      <c r="R36" s="48"/>
      <c r="S36" s="49"/>
      <c r="T36" s="49"/>
      <c r="U36" s="47"/>
    </row>
    <row r="37" spans="1:21" s="41" customFormat="1" ht="20.100000000000001" customHeight="1">
      <c r="A37" s="47"/>
      <c r="B37" s="24"/>
      <c r="C37" s="47"/>
      <c r="D37" s="24"/>
      <c r="E37" s="24"/>
      <c r="F37" s="47"/>
      <c r="G37" s="24"/>
      <c r="H37" s="24"/>
      <c r="I37" s="47"/>
      <c r="J37" s="24"/>
      <c r="K37" s="24"/>
      <c r="L37" s="24"/>
      <c r="M37" s="24"/>
      <c r="N37" s="48"/>
      <c r="O37" s="48"/>
      <c r="P37" s="48"/>
      <c r="Q37" s="48"/>
      <c r="R37" s="48"/>
      <c r="S37" s="49"/>
      <c r="T37" s="49"/>
      <c r="U37" s="47"/>
    </row>
    <row r="38" spans="1:21" s="41" customFormat="1" ht="20.100000000000001" customHeight="1">
      <c r="A38" s="47"/>
      <c r="B38" s="24"/>
      <c r="C38" s="47"/>
      <c r="D38" s="24"/>
      <c r="E38" s="24"/>
      <c r="F38" s="47"/>
      <c r="G38" s="24"/>
      <c r="H38" s="24"/>
      <c r="I38" s="47"/>
      <c r="J38" s="24"/>
      <c r="K38" s="24"/>
      <c r="L38" s="24"/>
      <c r="M38" s="24"/>
      <c r="N38" s="48"/>
      <c r="O38" s="48"/>
      <c r="P38" s="48"/>
      <c r="Q38" s="48"/>
      <c r="R38" s="48"/>
      <c r="S38" s="49"/>
      <c r="T38" s="49"/>
      <c r="U38" s="47"/>
    </row>
    <row r="39" spans="1:21" s="41" customFormat="1" ht="20.100000000000001" customHeight="1">
      <c r="A39" s="47"/>
      <c r="B39" s="24"/>
      <c r="C39" s="47"/>
      <c r="D39" s="24"/>
      <c r="E39" s="24"/>
      <c r="F39" s="47"/>
      <c r="G39" s="24"/>
      <c r="H39" s="24"/>
      <c r="I39" s="47"/>
      <c r="J39" s="24"/>
      <c r="K39" s="24"/>
      <c r="L39" s="24"/>
      <c r="M39" s="24"/>
      <c r="N39" s="48"/>
      <c r="O39" s="48"/>
      <c r="P39" s="48"/>
      <c r="Q39" s="48"/>
      <c r="R39" s="48"/>
      <c r="S39" s="49"/>
      <c r="T39" s="49"/>
      <c r="U39" s="47"/>
    </row>
    <row r="40" spans="1:21" s="41" customFormat="1" ht="20.100000000000001" customHeight="1">
      <c r="A40" s="47"/>
      <c r="B40" s="24"/>
      <c r="C40" s="47"/>
      <c r="D40" s="24"/>
      <c r="E40" s="24"/>
      <c r="F40" s="47"/>
      <c r="G40" s="24"/>
      <c r="H40" s="24"/>
      <c r="I40" s="47"/>
      <c r="J40" s="24"/>
      <c r="K40" s="24"/>
      <c r="L40" s="24"/>
      <c r="M40" s="24"/>
      <c r="N40" s="48"/>
      <c r="O40" s="48"/>
      <c r="P40" s="48"/>
      <c r="Q40" s="48"/>
      <c r="R40" s="48"/>
      <c r="S40" s="49"/>
      <c r="T40" s="49"/>
      <c r="U40" s="47"/>
    </row>
    <row r="41" spans="1:21" ht="20.100000000000001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20.100000000000001" customHeight="1">
      <c r="A42" s="50" t="s">
        <v>35</v>
      </c>
    </row>
    <row r="43" spans="1:21" ht="20.100000000000001" customHeight="1">
      <c r="A43" s="41" t="s">
        <v>36</v>
      </c>
    </row>
    <row r="44" spans="1:21" ht="20.100000000000001" customHeight="1">
      <c r="I44" s="41" t="s">
        <v>51</v>
      </c>
    </row>
    <row r="45" spans="1:21" ht="20.100000000000001" customHeight="1">
      <c r="E45" s="41" t="s">
        <v>49</v>
      </c>
      <c r="M45" s="41" t="s">
        <v>50</v>
      </c>
    </row>
    <row r="48" spans="1:21" ht="20.100000000000001" customHeight="1">
      <c r="C48" s="46" t="s">
        <v>36</v>
      </c>
      <c r="G48" s="46" t="s">
        <v>37</v>
      </c>
      <c r="K48" s="46" t="s">
        <v>38</v>
      </c>
      <c r="O48" s="46" t="s">
        <v>39</v>
      </c>
    </row>
    <row r="51" spans="1:21" ht="20.100000000000001" customHeight="1">
      <c r="A51" s="50" t="s">
        <v>40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20.100000000000001" customHeight="1">
      <c r="A52" s="41" t="s">
        <v>37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20.100000000000001" customHeight="1">
      <c r="A53" s="41"/>
      <c r="B53" s="41"/>
      <c r="C53" s="41"/>
      <c r="D53" s="41"/>
      <c r="E53" s="41"/>
      <c r="F53" s="41"/>
      <c r="G53" s="41"/>
      <c r="H53" s="41"/>
      <c r="I53" s="41" t="s">
        <v>51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20.100000000000001" customHeight="1">
      <c r="A54" s="41"/>
      <c r="B54" s="41"/>
      <c r="C54" s="41"/>
      <c r="D54" s="41"/>
      <c r="E54" s="41" t="s">
        <v>49</v>
      </c>
      <c r="F54" s="41"/>
      <c r="G54" s="41"/>
      <c r="H54" s="41"/>
      <c r="I54" s="41"/>
      <c r="J54" s="41"/>
      <c r="K54" s="41"/>
      <c r="L54" s="41"/>
      <c r="M54" s="41" t="s">
        <v>50</v>
      </c>
      <c r="N54" s="41"/>
      <c r="O54" s="41"/>
      <c r="P54" s="41"/>
      <c r="Q54" s="41"/>
      <c r="R54" s="41"/>
      <c r="S54" s="41"/>
      <c r="T54" s="41"/>
      <c r="U54" s="41"/>
    </row>
    <row r="55" spans="1:21" ht="20.100000000000001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20.100000000000001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20.100000000000001" customHeight="1">
      <c r="A57" s="41"/>
      <c r="B57" s="41"/>
      <c r="C57" s="46" t="s">
        <v>36</v>
      </c>
      <c r="D57" s="41"/>
      <c r="E57" s="41"/>
      <c r="F57" s="41"/>
      <c r="G57" s="46" t="s">
        <v>37</v>
      </c>
      <c r="H57" s="41"/>
      <c r="I57" s="41"/>
      <c r="J57" s="41"/>
      <c r="K57" s="46" t="s">
        <v>38</v>
      </c>
      <c r="L57" s="41"/>
      <c r="M57" s="41"/>
      <c r="N57" s="41"/>
      <c r="O57" s="46" t="s">
        <v>39</v>
      </c>
      <c r="P57" s="41"/>
      <c r="Q57" s="41"/>
      <c r="R57" s="41"/>
      <c r="S57" s="41"/>
      <c r="T57" s="41"/>
      <c r="U57" s="41"/>
    </row>
    <row r="60" spans="1:21" ht="20.100000000000001" customHeight="1">
      <c r="A60" s="50" t="s">
        <v>41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20.100000000000001" customHeight="1">
      <c r="A61" s="41" t="s">
        <v>38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20.100000000000001" customHeight="1">
      <c r="A62" s="41"/>
      <c r="B62" s="41"/>
      <c r="C62" s="41"/>
      <c r="D62" s="41"/>
      <c r="E62" s="41"/>
      <c r="F62" s="41"/>
      <c r="G62" s="41"/>
      <c r="H62" s="41"/>
      <c r="I62" s="41" t="s">
        <v>51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20.100000000000001" customHeight="1">
      <c r="A63" s="41"/>
      <c r="B63" s="41"/>
      <c r="C63" s="41"/>
      <c r="D63" s="41"/>
      <c r="E63" s="41" t="s">
        <v>49</v>
      </c>
      <c r="F63" s="41"/>
      <c r="G63" s="41"/>
      <c r="H63" s="41"/>
      <c r="I63" s="41"/>
      <c r="J63" s="41"/>
      <c r="K63" s="41"/>
      <c r="L63" s="41"/>
      <c r="M63" s="41" t="s">
        <v>50</v>
      </c>
      <c r="N63" s="41"/>
      <c r="O63" s="41"/>
      <c r="P63" s="41"/>
      <c r="Q63" s="41"/>
      <c r="R63" s="41"/>
      <c r="S63" s="41"/>
      <c r="T63" s="41"/>
      <c r="U63" s="41"/>
    </row>
    <row r="64" spans="1:21" ht="20.100000000000001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20.100000000000001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20.100000000000001" customHeight="1">
      <c r="A66" s="41"/>
      <c r="B66" s="41"/>
      <c r="C66" s="46" t="s">
        <v>36</v>
      </c>
      <c r="D66" s="41"/>
      <c r="E66" s="41"/>
      <c r="F66" s="41"/>
      <c r="G66" s="46" t="s">
        <v>37</v>
      </c>
      <c r="H66" s="41"/>
      <c r="I66" s="41"/>
      <c r="J66" s="41"/>
      <c r="K66" s="46" t="s">
        <v>38</v>
      </c>
      <c r="L66" s="41"/>
      <c r="M66" s="41"/>
      <c r="N66" s="41"/>
      <c r="O66" s="46" t="s">
        <v>39</v>
      </c>
      <c r="P66" s="41"/>
      <c r="Q66" s="41"/>
      <c r="R66" s="41"/>
      <c r="S66" s="41"/>
      <c r="T66" s="41"/>
      <c r="U66" s="41"/>
    </row>
    <row r="69" spans="1:21" ht="20.100000000000001" customHeight="1">
      <c r="A69" s="50" t="s">
        <v>42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20.100000000000001" customHeight="1">
      <c r="A70" s="41" t="s">
        <v>39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20.100000000000001" customHeight="1">
      <c r="A71" s="41"/>
      <c r="B71" s="41"/>
      <c r="C71" s="41"/>
      <c r="D71" s="41"/>
      <c r="E71" s="41"/>
      <c r="F71" s="41"/>
      <c r="G71" s="41"/>
      <c r="H71" s="41"/>
      <c r="I71" s="41" t="s">
        <v>51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20.100000000000001" customHeight="1">
      <c r="A72" s="41"/>
      <c r="B72" s="41"/>
      <c r="C72" s="41"/>
      <c r="D72" s="41"/>
      <c r="E72" s="41" t="s">
        <v>49</v>
      </c>
      <c r="F72" s="41"/>
      <c r="G72" s="41"/>
      <c r="H72" s="41"/>
      <c r="I72" s="41"/>
      <c r="J72" s="41"/>
      <c r="K72" s="41"/>
      <c r="L72" s="41"/>
      <c r="M72" s="41" t="s">
        <v>50</v>
      </c>
      <c r="N72" s="41"/>
      <c r="O72" s="41"/>
      <c r="P72" s="41"/>
      <c r="Q72" s="41"/>
      <c r="R72" s="41"/>
      <c r="S72" s="41"/>
      <c r="T72" s="41"/>
      <c r="U72" s="41"/>
    </row>
    <row r="73" spans="1:21" ht="20.100000000000001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20.100000000000001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20.100000000000001" customHeight="1">
      <c r="A75" s="41"/>
      <c r="B75" s="41"/>
      <c r="C75" s="46" t="s">
        <v>36</v>
      </c>
      <c r="D75" s="41"/>
      <c r="E75" s="41"/>
      <c r="F75" s="41"/>
      <c r="G75" s="46" t="s">
        <v>37</v>
      </c>
      <c r="H75" s="41"/>
      <c r="I75" s="41"/>
      <c r="J75" s="41"/>
      <c r="K75" s="46" t="s">
        <v>38</v>
      </c>
      <c r="L75" s="41"/>
      <c r="M75" s="41"/>
      <c r="N75" s="41"/>
      <c r="O75" s="46" t="s">
        <v>39</v>
      </c>
      <c r="P75" s="41"/>
      <c r="Q75" s="41"/>
      <c r="R75" s="41"/>
      <c r="S75" s="41"/>
      <c r="T75" s="41"/>
      <c r="U75" s="41"/>
    </row>
  </sheetData>
  <mergeCells count="20">
    <mergeCell ref="A22:U22"/>
    <mergeCell ref="B23:D23"/>
    <mergeCell ref="E23:G23"/>
    <mergeCell ref="H23:J23"/>
    <mergeCell ref="K23:M23"/>
    <mergeCell ref="A1:U1"/>
    <mergeCell ref="A15:U15"/>
    <mergeCell ref="B16:D16"/>
    <mergeCell ref="E16:G16"/>
    <mergeCell ref="H16:J16"/>
    <mergeCell ref="K16:M16"/>
    <mergeCell ref="H9:J9"/>
    <mergeCell ref="B9:D9"/>
    <mergeCell ref="B2:D2"/>
    <mergeCell ref="E2:G2"/>
    <mergeCell ref="K2:M2"/>
    <mergeCell ref="H2:J2"/>
    <mergeCell ref="A8:U8"/>
    <mergeCell ref="E9:G9"/>
    <mergeCell ref="K9:M9"/>
  </mergeCells>
  <phoneticPr fontId="2"/>
  <pageMargins left="0.70866141732283472" right="0.39370078740157483" top="0.98425196850393704" bottom="0.39370078740157483" header="0.59055118110236227" footer="0.39370078740157483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C11" sqref="C11"/>
    </sheetView>
  </sheetViews>
  <sheetFormatPr defaultRowHeight="15" customHeight="1"/>
  <cols>
    <col min="1" max="2" width="12.625" style="32" customWidth="1"/>
    <col min="3" max="3" width="18.625" style="32" customWidth="1"/>
    <col min="4" max="4" width="8.625" style="32" customWidth="1"/>
    <col min="5" max="5" width="18.625" style="32" customWidth="1"/>
    <col min="6" max="6" width="18.625" style="36" customWidth="1"/>
    <col min="7" max="16384" width="9" style="32"/>
  </cols>
  <sheetData>
    <row r="1" spans="1:12" ht="15" customHeight="1">
      <c r="A1" s="66"/>
      <c r="B1" s="66"/>
      <c r="C1" s="66"/>
      <c r="D1" s="66"/>
      <c r="E1" s="66"/>
      <c r="F1" s="66"/>
      <c r="H1" s="62"/>
      <c r="I1" s="62"/>
      <c r="J1" s="62"/>
      <c r="K1" s="62"/>
      <c r="L1" s="62"/>
    </row>
    <row r="2" spans="1:12" ht="15" customHeight="1">
      <c r="A2" s="37" t="s">
        <v>25</v>
      </c>
      <c r="B2" s="1" t="s">
        <v>18</v>
      </c>
      <c r="C2" s="76" t="s">
        <v>17</v>
      </c>
      <c r="D2" s="76"/>
      <c r="E2" s="73"/>
      <c r="F2" s="35" t="s">
        <v>16</v>
      </c>
      <c r="H2" s="47"/>
      <c r="I2" s="62"/>
      <c r="J2" s="62"/>
      <c r="K2" s="62"/>
      <c r="L2" s="62"/>
    </row>
    <row r="3" spans="1:12" ht="15" customHeight="1">
      <c r="A3" s="1" t="s">
        <v>9</v>
      </c>
      <c r="B3" s="34">
        <v>0.54166666666666663</v>
      </c>
      <c r="C3" s="61" t="str">
        <f>対戦表!$A$3</f>
        <v>MSS・香澄　A</v>
      </c>
      <c r="D3" s="1" t="s">
        <v>8</v>
      </c>
      <c r="E3" s="44" t="str">
        <f>対戦表!$A$4</f>
        <v>船橋JYS</v>
      </c>
      <c r="F3" s="56" t="str">
        <f>対戦表!$A$5</f>
        <v>大久保東　B</v>
      </c>
      <c r="H3" s="47"/>
      <c r="I3" s="62"/>
      <c r="J3" s="62"/>
      <c r="K3" s="62"/>
      <c r="L3" s="62"/>
    </row>
    <row r="4" spans="1:12" ht="15" customHeight="1">
      <c r="A4" s="1" t="s">
        <v>10</v>
      </c>
      <c r="B4" s="34">
        <v>0.55555555555555558</v>
      </c>
      <c r="C4" s="44" t="str">
        <f>対戦表!$A$5</f>
        <v>大久保東　B</v>
      </c>
      <c r="D4" s="1" t="s">
        <v>8</v>
      </c>
      <c r="E4" s="44" t="str">
        <f>対戦表!$A$6</f>
        <v>新浜SC　B</v>
      </c>
      <c r="F4" s="56" t="str">
        <f>対戦表!$A$4</f>
        <v>船橋JYS</v>
      </c>
      <c r="H4" s="2"/>
      <c r="I4" s="62"/>
      <c r="J4" s="62"/>
      <c r="K4" s="62"/>
      <c r="L4" s="62"/>
    </row>
    <row r="5" spans="1:12" ht="15" customHeight="1">
      <c r="A5" s="1" t="s">
        <v>11</v>
      </c>
      <c r="B5" s="34">
        <v>0.56944444444444442</v>
      </c>
      <c r="C5" s="44" t="str">
        <f>対戦表!$A$3</f>
        <v>MSS・香澄　A</v>
      </c>
      <c r="D5" s="1" t="s">
        <v>8</v>
      </c>
      <c r="E5" s="61" t="str">
        <f>対戦表!$A$5</f>
        <v>大久保東　B</v>
      </c>
      <c r="F5" s="56" t="str">
        <f>対戦表!$A$6</f>
        <v>新浜SC　B</v>
      </c>
      <c r="H5" s="47"/>
      <c r="I5" s="62"/>
      <c r="J5" s="62"/>
      <c r="K5" s="62"/>
      <c r="L5" s="62"/>
    </row>
    <row r="6" spans="1:12" ht="15" customHeight="1">
      <c r="A6" s="1" t="s">
        <v>12</v>
      </c>
      <c r="B6" s="34">
        <v>0.58333333333333337</v>
      </c>
      <c r="C6" s="44" t="str">
        <f>対戦表!$A$4</f>
        <v>船橋JYS</v>
      </c>
      <c r="D6" s="1" t="s">
        <v>8</v>
      </c>
      <c r="E6" s="44" t="str">
        <f>対戦表!$A$6</f>
        <v>新浜SC　B</v>
      </c>
      <c r="F6" s="56" t="str">
        <f>対戦表!$A$3</f>
        <v>MSS・香澄　A</v>
      </c>
      <c r="H6" s="62"/>
      <c r="I6" s="62"/>
      <c r="J6" s="62"/>
      <c r="K6" s="62"/>
      <c r="L6" s="62"/>
    </row>
    <row r="7" spans="1:12" ht="15" customHeight="1">
      <c r="A7" s="1" t="s">
        <v>13</v>
      </c>
      <c r="B7" s="34">
        <v>0.59722222222222221</v>
      </c>
      <c r="C7" s="44" t="str">
        <f>対戦表!$A$4</f>
        <v>船橋JYS</v>
      </c>
      <c r="D7" s="1" t="s">
        <v>8</v>
      </c>
      <c r="E7" s="61" t="str">
        <f>対戦表!$A$5</f>
        <v>大久保東　B</v>
      </c>
      <c r="F7" s="56" t="str">
        <f>対戦表!$A$6</f>
        <v>新浜SC　B</v>
      </c>
      <c r="H7" s="2"/>
      <c r="I7" s="2"/>
      <c r="J7" s="2"/>
      <c r="K7" s="2"/>
      <c r="L7" s="62"/>
    </row>
    <row r="8" spans="1:12" ht="15" customHeight="1">
      <c r="A8" s="1" t="s">
        <v>14</v>
      </c>
      <c r="B8" s="34">
        <v>0.61111111111111105</v>
      </c>
      <c r="C8" s="61" t="str">
        <f>対戦表!$A$3</f>
        <v>MSS・香澄　A</v>
      </c>
      <c r="D8" s="61" t="s">
        <v>8</v>
      </c>
      <c r="E8" s="61" t="str">
        <f>対戦表!$A$6</f>
        <v>新浜SC　B</v>
      </c>
      <c r="F8" s="61" t="str">
        <f>対戦表!$A$5</f>
        <v>大久保東　B</v>
      </c>
      <c r="H8" s="62"/>
      <c r="I8" s="2"/>
      <c r="J8" s="2"/>
      <c r="K8" s="2"/>
      <c r="L8" s="2"/>
    </row>
    <row r="9" spans="1:12" ht="15" customHeight="1">
      <c r="A9" s="1" t="s">
        <v>15</v>
      </c>
      <c r="B9" s="34">
        <v>0.625</v>
      </c>
      <c r="C9" s="12" t="s">
        <v>64</v>
      </c>
      <c r="D9" s="44" t="s">
        <v>8</v>
      </c>
      <c r="E9" s="55" t="s">
        <v>73</v>
      </c>
      <c r="F9" s="12" t="s">
        <v>60</v>
      </c>
      <c r="H9" s="62"/>
      <c r="I9" s="62"/>
      <c r="J9" s="62"/>
      <c r="K9" s="62"/>
      <c r="L9" s="62"/>
    </row>
    <row r="10" spans="1:12" ht="15" customHeight="1">
      <c r="A10" s="1" t="s">
        <v>19</v>
      </c>
      <c r="B10" s="34">
        <v>0.63888888888888895</v>
      </c>
      <c r="C10" s="56" t="s">
        <v>60</v>
      </c>
      <c r="D10" s="44" t="s">
        <v>8</v>
      </c>
      <c r="E10" s="55" t="s">
        <v>66</v>
      </c>
      <c r="F10" s="12" t="s">
        <v>64</v>
      </c>
      <c r="H10" s="62"/>
      <c r="I10" s="62"/>
      <c r="J10" s="62"/>
      <c r="K10" s="62"/>
      <c r="L10" s="62"/>
    </row>
    <row r="11" spans="1:12" ht="15" customHeight="1">
      <c r="A11" s="1" t="s">
        <v>20</v>
      </c>
      <c r="B11" s="34">
        <v>0.65972222222222221</v>
      </c>
      <c r="C11" s="64" t="s">
        <v>93</v>
      </c>
      <c r="D11" s="64" t="s">
        <v>8</v>
      </c>
      <c r="E11" s="64" t="s">
        <v>92</v>
      </c>
      <c r="F11" s="12" t="s">
        <v>72</v>
      </c>
      <c r="H11" s="62"/>
      <c r="I11" s="62"/>
      <c r="J11" s="62"/>
      <c r="K11" s="62"/>
      <c r="L11" s="62"/>
    </row>
    <row r="12" spans="1:12" ht="15" customHeight="1">
      <c r="A12" s="2"/>
      <c r="B12" s="52"/>
      <c r="C12" s="2"/>
      <c r="D12" s="2"/>
      <c r="E12" s="2"/>
      <c r="F12" s="47"/>
      <c r="H12" s="62"/>
      <c r="I12" s="62"/>
      <c r="J12" s="62"/>
      <c r="K12" s="62"/>
      <c r="L12" s="62"/>
    </row>
    <row r="13" spans="1:12" ht="15" customHeight="1">
      <c r="H13" s="62"/>
      <c r="I13" s="62"/>
      <c r="J13" s="62"/>
      <c r="K13" s="62"/>
      <c r="L13" s="62"/>
    </row>
    <row r="14" spans="1:12" ht="15" customHeight="1">
      <c r="A14" s="37" t="s">
        <v>26</v>
      </c>
      <c r="B14" s="1" t="s">
        <v>18</v>
      </c>
      <c r="C14" s="76" t="s">
        <v>17</v>
      </c>
      <c r="D14" s="76"/>
      <c r="E14" s="73"/>
      <c r="F14" s="35" t="s">
        <v>16</v>
      </c>
      <c r="H14" s="62"/>
      <c r="I14" s="62"/>
      <c r="J14" s="62"/>
      <c r="K14" s="62"/>
      <c r="L14" s="62"/>
    </row>
    <row r="15" spans="1:12" ht="15" customHeight="1">
      <c r="A15" s="43" t="s">
        <v>9</v>
      </c>
      <c r="B15" s="34">
        <v>0.54166666666666663</v>
      </c>
      <c r="C15" s="44" t="str">
        <f>対戦表!$A$10</f>
        <v>MSS・香澄　B</v>
      </c>
      <c r="D15" s="43" t="s">
        <v>8</v>
      </c>
      <c r="E15" s="44" t="str">
        <f>対戦表!$A$11</f>
        <v>F.C.MIYAMA ESAT A</v>
      </c>
      <c r="F15" s="61" t="str">
        <f>対戦表!$A$12</f>
        <v>千葉美浜FCコパソル</v>
      </c>
      <c r="H15" s="62"/>
      <c r="I15" s="62"/>
      <c r="J15" s="62"/>
      <c r="K15" s="62"/>
      <c r="L15" s="62"/>
    </row>
    <row r="16" spans="1:12" ht="15" customHeight="1">
      <c r="A16" s="43" t="s">
        <v>10</v>
      </c>
      <c r="B16" s="34">
        <v>0.55555555555555558</v>
      </c>
      <c r="C16" s="44" t="str">
        <f>対戦表!$A$12</f>
        <v>千葉美浜FCコパソル</v>
      </c>
      <c r="D16" s="43" t="s">
        <v>8</v>
      </c>
      <c r="E16" s="44" t="str">
        <f>対戦表!$A$13</f>
        <v>アベーリャス千葉FC　A</v>
      </c>
      <c r="F16" s="61" t="str">
        <f>対戦表!$A$11</f>
        <v>F.C.MIYAMA ESAT A</v>
      </c>
      <c r="H16" s="62"/>
      <c r="I16" s="62"/>
      <c r="J16" s="62"/>
      <c r="K16" s="62"/>
      <c r="L16" s="62"/>
    </row>
    <row r="17" spans="1:12" ht="15" customHeight="1">
      <c r="A17" s="43" t="s">
        <v>11</v>
      </c>
      <c r="B17" s="34">
        <v>0.56944444444444442</v>
      </c>
      <c r="C17" s="44" t="str">
        <f>対戦表!$A$10</f>
        <v>MSS・香澄　B</v>
      </c>
      <c r="D17" s="43" t="s">
        <v>8</v>
      </c>
      <c r="E17" s="61" t="str">
        <f>対戦表!$A$12</f>
        <v>千葉美浜FCコパソル</v>
      </c>
      <c r="F17" s="61" t="str">
        <f>対戦表!$A$13</f>
        <v>アベーリャス千葉FC　A</v>
      </c>
      <c r="H17" s="62"/>
      <c r="I17" s="62"/>
      <c r="J17" s="62"/>
      <c r="K17" s="62"/>
      <c r="L17" s="62"/>
    </row>
    <row r="18" spans="1:12" ht="15" customHeight="1">
      <c r="A18" s="43" t="s">
        <v>12</v>
      </c>
      <c r="B18" s="34">
        <v>0.58333333333333337</v>
      </c>
      <c r="C18" s="44" t="str">
        <f>対戦表!$A$11</f>
        <v>F.C.MIYAMA ESAT A</v>
      </c>
      <c r="D18" s="43" t="s">
        <v>8</v>
      </c>
      <c r="E18" s="44" t="str">
        <f>対戦表!$A$13</f>
        <v>アベーリャス千葉FC　A</v>
      </c>
      <c r="F18" s="61" t="str">
        <f>対戦表!$A$10</f>
        <v>MSS・香澄　B</v>
      </c>
      <c r="H18" s="62"/>
      <c r="I18" s="62"/>
      <c r="J18" s="62"/>
      <c r="K18" s="62"/>
      <c r="L18" s="62"/>
    </row>
    <row r="19" spans="1:12" ht="15" customHeight="1">
      <c r="A19" s="43" t="s">
        <v>13</v>
      </c>
      <c r="B19" s="34">
        <v>0.59722222222222221</v>
      </c>
      <c r="C19" s="44" t="str">
        <f>対戦表!$A$11</f>
        <v>F.C.MIYAMA ESAT A</v>
      </c>
      <c r="D19" s="43" t="s">
        <v>8</v>
      </c>
      <c r="E19" s="61" t="str">
        <f>対戦表!$A$12</f>
        <v>千葉美浜FCコパソル</v>
      </c>
      <c r="F19" s="61" t="str">
        <f>対戦表!$A$13</f>
        <v>アベーリャス千葉FC　A</v>
      </c>
      <c r="H19" s="62"/>
      <c r="I19" s="62"/>
      <c r="J19" s="62"/>
      <c r="K19" s="62"/>
      <c r="L19" s="62"/>
    </row>
    <row r="20" spans="1:12" ht="15" customHeight="1">
      <c r="A20" s="43" t="s">
        <v>14</v>
      </c>
      <c r="B20" s="34">
        <v>0.61111111111111105</v>
      </c>
      <c r="C20" s="44" t="str">
        <f>対戦表!$A$10</f>
        <v>MSS・香澄　B</v>
      </c>
      <c r="D20" s="43" t="s">
        <v>8</v>
      </c>
      <c r="E20" s="44" t="str">
        <f>対戦表!$A$13</f>
        <v>アベーリャス千葉FC　A</v>
      </c>
      <c r="F20" s="61" t="str">
        <f>対戦表!$A$12</f>
        <v>千葉美浜FCコパソル</v>
      </c>
      <c r="H20" s="62"/>
      <c r="I20" s="62"/>
      <c r="J20" s="62"/>
      <c r="K20" s="62"/>
      <c r="L20" s="62"/>
    </row>
    <row r="21" spans="1:12" ht="15" customHeight="1">
      <c r="A21" s="43" t="s">
        <v>15</v>
      </c>
      <c r="B21" s="34">
        <v>0.625</v>
      </c>
      <c r="C21" s="12" t="s">
        <v>65</v>
      </c>
      <c r="D21" s="56" t="s">
        <v>8</v>
      </c>
      <c r="E21" s="55" t="s">
        <v>74</v>
      </c>
      <c r="F21" s="12" t="s">
        <v>61</v>
      </c>
      <c r="H21" s="62"/>
      <c r="I21" s="62"/>
      <c r="J21" s="62"/>
      <c r="K21" s="62"/>
      <c r="L21" s="62"/>
    </row>
    <row r="22" spans="1:12" ht="15" customHeight="1">
      <c r="A22" s="43" t="s">
        <v>19</v>
      </c>
      <c r="B22" s="34">
        <v>0.63888888888888895</v>
      </c>
      <c r="C22" s="56" t="s">
        <v>61</v>
      </c>
      <c r="D22" s="56" t="s">
        <v>8</v>
      </c>
      <c r="E22" s="55" t="s">
        <v>67</v>
      </c>
      <c r="F22" s="12" t="s">
        <v>65</v>
      </c>
      <c r="H22" s="62"/>
      <c r="I22" s="62"/>
      <c r="J22" s="62"/>
      <c r="K22" s="62"/>
      <c r="L22" s="62"/>
    </row>
    <row r="23" spans="1:12" ht="15" customHeight="1">
      <c r="A23" s="43" t="s">
        <v>20</v>
      </c>
      <c r="B23" s="34">
        <v>0.65972222222222221</v>
      </c>
      <c r="C23" s="64" t="s">
        <v>93</v>
      </c>
      <c r="D23" s="43" t="s">
        <v>8</v>
      </c>
      <c r="E23" s="64" t="s">
        <v>92</v>
      </c>
      <c r="F23" s="12" t="s">
        <v>72</v>
      </c>
      <c r="H23" s="62"/>
      <c r="I23" s="62"/>
      <c r="J23" s="62"/>
      <c r="K23" s="62"/>
      <c r="L23" s="62"/>
    </row>
    <row r="24" spans="1:12" ht="15" customHeight="1">
      <c r="A24" s="2"/>
      <c r="B24" s="33"/>
      <c r="C24" s="13"/>
      <c r="D24" s="2"/>
      <c r="E24" s="13"/>
      <c r="F24" s="24"/>
      <c r="H24" s="62"/>
      <c r="I24" s="62"/>
      <c r="J24" s="62"/>
      <c r="K24" s="62"/>
      <c r="L24" s="62"/>
    </row>
    <row r="25" spans="1:12" ht="15" customHeight="1">
      <c r="H25" s="62"/>
      <c r="I25" s="62"/>
      <c r="J25" s="62"/>
      <c r="K25" s="62"/>
      <c r="L25" s="62"/>
    </row>
    <row r="26" spans="1:12" ht="15" customHeight="1">
      <c r="A26" s="66"/>
      <c r="B26" s="66"/>
      <c r="C26" s="66"/>
      <c r="D26" s="66"/>
      <c r="E26" s="66"/>
      <c r="F26" s="66"/>
      <c r="H26" s="62"/>
      <c r="I26" s="62"/>
      <c r="J26" s="62"/>
      <c r="K26" s="62"/>
      <c r="L26" s="62"/>
    </row>
    <row r="27" spans="1:12" ht="15" customHeight="1">
      <c r="A27" s="37" t="s">
        <v>27</v>
      </c>
      <c r="B27" s="43" t="s">
        <v>18</v>
      </c>
      <c r="C27" s="73" t="s">
        <v>17</v>
      </c>
      <c r="D27" s="74"/>
      <c r="E27" s="75"/>
      <c r="F27" s="35" t="s">
        <v>16</v>
      </c>
      <c r="H27" s="62"/>
      <c r="I27" s="62"/>
      <c r="J27" s="62"/>
      <c r="K27" s="62"/>
      <c r="L27" s="62"/>
    </row>
    <row r="28" spans="1:12" ht="15" customHeight="1">
      <c r="A28" s="43" t="s">
        <v>9</v>
      </c>
      <c r="B28" s="34">
        <v>0.54166666666666663</v>
      </c>
      <c r="C28" s="44" t="str">
        <f>対戦表!$A$17</f>
        <v>MSS・香澄　C</v>
      </c>
      <c r="D28" s="43" t="s">
        <v>8</v>
      </c>
      <c r="E28" s="44" t="str">
        <f>対戦表!$A$18</f>
        <v>新浜SC　A</v>
      </c>
      <c r="F28" s="61" t="str">
        <f>対戦表!$A$19</f>
        <v>矢切SC　</v>
      </c>
      <c r="H28" s="62"/>
      <c r="I28" s="62"/>
      <c r="J28" s="62"/>
      <c r="K28" s="62"/>
      <c r="L28" s="62"/>
    </row>
    <row r="29" spans="1:12" ht="15" customHeight="1">
      <c r="A29" s="43" t="s">
        <v>10</v>
      </c>
      <c r="B29" s="34">
        <v>0.55555555555555558</v>
      </c>
      <c r="C29" s="61" t="str">
        <f>対戦表!$A$19</f>
        <v>矢切SC　</v>
      </c>
      <c r="D29" s="43" t="s">
        <v>8</v>
      </c>
      <c r="E29" s="44" t="str">
        <f>対戦表!$A$20</f>
        <v>大久保東　A</v>
      </c>
      <c r="F29" s="61" t="str">
        <f>対戦表!$A$18</f>
        <v>新浜SC　A</v>
      </c>
      <c r="H29" s="62"/>
      <c r="I29" s="2"/>
      <c r="J29" s="2"/>
      <c r="K29" s="2"/>
      <c r="L29" s="62"/>
    </row>
    <row r="30" spans="1:12" ht="15" customHeight="1">
      <c r="A30" s="43" t="s">
        <v>11</v>
      </c>
      <c r="B30" s="34">
        <v>0.56944444444444442</v>
      </c>
      <c r="C30" s="44" t="str">
        <f>対戦表!$A$17</f>
        <v>MSS・香澄　C</v>
      </c>
      <c r="D30" s="43" t="s">
        <v>8</v>
      </c>
      <c r="E30" s="61" t="str">
        <f>対戦表!$A$19</f>
        <v>矢切SC　</v>
      </c>
      <c r="F30" s="61" t="str">
        <f>対戦表!$A$20</f>
        <v>大久保東　A</v>
      </c>
      <c r="H30" s="62"/>
      <c r="I30" s="62"/>
      <c r="J30" s="62"/>
      <c r="K30" s="62"/>
      <c r="L30" s="62"/>
    </row>
    <row r="31" spans="1:12" ht="15" customHeight="1">
      <c r="A31" s="43" t="s">
        <v>12</v>
      </c>
      <c r="B31" s="34">
        <v>0.58333333333333337</v>
      </c>
      <c r="C31" s="44" t="str">
        <f>対戦表!$A$18</f>
        <v>新浜SC　A</v>
      </c>
      <c r="D31" s="43" t="s">
        <v>8</v>
      </c>
      <c r="E31" s="44" t="str">
        <f>対戦表!$A$20</f>
        <v>大久保東　A</v>
      </c>
      <c r="F31" s="61" t="str">
        <f>対戦表!$A$17</f>
        <v>MSS・香澄　C</v>
      </c>
      <c r="H31" s="62"/>
      <c r="I31" s="62"/>
      <c r="J31" s="62"/>
      <c r="K31" s="62"/>
      <c r="L31" s="62"/>
    </row>
    <row r="32" spans="1:12" ht="15" customHeight="1">
      <c r="A32" s="43" t="s">
        <v>13</v>
      </c>
      <c r="B32" s="34">
        <v>0.59722222222222221</v>
      </c>
      <c r="C32" s="61" t="str">
        <f>対戦表!$A$18</f>
        <v>新浜SC　A</v>
      </c>
      <c r="D32" s="61" t="s">
        <v>8</v>
      </c>
      <c r="E32" s="61" t="str">
        <f>対戦表!$A$19</f>
        <v>矢切SC　</v>
      </c>
      <c r="F32" s="61" t="str">
        <f>対戦表!$A$20</f>
        <v>大久保東　A</v>
      </c>
      <c r="H32" s="62"/>
      <c r="I32" s="62"/>
      <c r="J32" s="62"/>
      <c r="K32" s="62"/>
      <c r="L32" s="62"/>
    </row>
    <row r="33" spans="1:6" ht="15" customHeight="1">
      <c r="A33" s="43" t="s">
        <v>14</v>
      </c>
      <c r="B33" s="34">
        <v>0.61111111111111105</v>
      </c>
      <c r="C33" s="61" t="str">
        <f>対戦表!$A$17</f>
        <v>MSS・香澄　C</v>
      </c>
      <c r="D33" s="61" t="s">
        <v>8</v>
      </c>
      <c r="E33" s="61" t="str">
        <f>対戦表!$A$20</f>
        <v>大久保東　A</v>
      </c>
      <c r="F33" s="61" t="str">
        <f>対戦表!$A$19</f>
        <v>矢切SC　</v>
      </c>
    </row>
    <row r="34" spans="1:6" ht="15" customHeight="1">
      <c r="A34" s="43" t="s">
        <v>15</v>
      </c>
      <c r="B34" s="34">
        <v>0.625</v>
      </c>
      <c r="C34" s="12" t="s">
        <v>71</v>
      </c>
      <c r="D34" s="56" t="s">
        <v>8</v>
      </c>
      <c r="E34" s="55" t="s">
        <v>75</v>
      </c>
      <c r="F34" s="12" t="s">
        <v>62</v>
      </c>
    </row>
    <row r="35" spans="1:6" ht="15" customHeight="1">
      <c r="A35" s="43" t="s">
        <v>19</v>
      </c>
      <c r="B35" s="34">
        <v>0.63888888888888895</v>
      </c>
      <c r="C35" s="56" t="s">
        <v>62</v>
      </c>
      <c r="D35" s="56" t="s">
        <v>8</v>
      </c>
      <c r="E35" s="55" t="s">
        <v>70</v>
      </c>
      <c r="F35" s="12" t="s">
        <v>71</v>
      </c>
    </row>
    <row r="36" spans="1:6" ht="15" customHeight="1">
      <c r="A36" s="43" t="s">
        <v>20</v>
      </c>
      <c r="B36" s="34">
        <v>0.65972222222222221</v>
      </c>
      <c r="C36" s="64" t="s">
        <v>93</v>
      </c>
      <c r="D36" s="64" t="s">
        <v>8</v>
      </c>
      <c r="E36" s="64" t="s">
        <v>92</v>
      </c>
      <c r="F36" s="12" t="s">
        <v>72</v>
      </c>
    </row>
    <row r="37" spans="1:6" ht="15" customHeight="1">
      <c r="A37" s="2"/>
      <c r="B37" s="52"/>
      <c r="C37" s="2"/>
      <c r="D37" s="2"/>
      <c r="E37" s="2"/>
      <c r="F37" s="47"/>
    </row>
    <row r="39" spans="1:6" ht="15" customHeight="1">
      <c r="A39" s="37" t="s">
        <v>28</v>
      </c>
      <c r="B39" s="1" t="s">
        <v>18</v>
      </c>
      <c r="C39" s="76" t="s">
        <v>17</v>
      </c>
      <c r="D39" s="76"/>
      <c r="E39" s="73"/>
      <c r="F39" s="35" t="s">
        <v>16</v>
      </c>
    </row>
    <row r="40" spans="1:6" ht="15" customHeight="1">
      <c r="A40" s="43" t="s">
        <v>9</v>
      </c>
      <c r="B40" s="34">
        <v>0.54166666666666663</v>
      </c>
      <c r="C40" s="61" t="str">
        <f>対戦表!$A$24</f>
        <v>MSS・香澄　D</v>
      </c>
      <c r="D40" s="61" t="s">
        <v>8</v>
      </c>
      <c r="E40" s="61" t="str">
        <f>対戦表!$A$25</f>
        <v>アベーリャス千葉FC　B</v>
      </c>
      <c r="F40" s="61" t="str">
        <f>対戦表!$A$26</f>
        <v>FC　幕西</v>
      </c>
    </row>
    <row r="41" spans="1:6" ht="15" customHeight="1">
      <c r="A41" s="43" t="s">
        <v>10</v>
      </c>
      <c r="B41" s="34">
        <v>0.55555555555555558</v>
      </c>
      <c r="C41" s="61" t="str">
        <f>対戦表!$A$26</f>
        <v>FC　幕西</v>
      </c>
      <c r="D41" s="61" t="s">
        <v>8</v>
      </c>
      <c r="E41" s="61" t="str">
        <f>対戦表!$A$27</f>
        <v>FC高津　</v>
      </c>
      <c r="F41" s="61" t="str">
        <f>対戦表!$A$25</f>
        <v>アベーリャス千葉FC　B</v>
      </c>
    </row>
    <row r="42" spans="1:6" ht="15" customHeight="1">
      <c r="A42" s="43" t="s">
        <v>11</v>
      </c>
      <c r="B42" s="34">
        <v>0.56944444444444442</v>
      </c>
      <c r="C42" s="61" t="str">
        <f>対戦表!$A$24</f>
        <v>MSS・香澄　D</v>
      </c>
      <c r="D42" s="61" t="s">
        <v>8</v>
      </c>
      <c r="E42" s="61" t="str">
        <f>対戦表!$A$26</f>
        <v>FC　幕西</v>
      </c>
      <c r="F42" s="61" t="str">
        <f>対戦表!$A$27</f>
        <v>FC高津　</v>
      </c>
    </row>
    <row r="43" spans="1:6" ht="15" customHeight="1">
      <c r="A43" s="43" t="s">
        <v>12</v>
      </c>
      <c r="B43" s="34">
        <v>0.58333333333333337</v>
      </c>
      <c r="C43" s="61" t="str">
        <f>対戦表!$A$25</f>
        <v>アベーリャス千葉FC　B</v>
      </c>
      <c r="D43" s="61" t="s">
        <v>8</v>
      </c>
      <c r="E43" s="61" t="str">
        <f>対戦表!$A$27</f>
        <v>FC高津　</v>
      </c>
      <c r="F43" s="61" t="str">
        <f>対戦表!$A$24</f>
        <v>MSS・香澄　D</v>
      </c>
    </row>
    <row r="44" spans="1:6" ht="15" customHeight="1">
      <c r="A44" s="43" t="s">
        <v>13</v>
      </c>
      <c r="B44" s="34">
        <v>0.59722222222222221</v>
      </c>
      <c r="C44" s="61" t="str">
        <f>対戦表!$A$25</f>
        <v>アベーリャス千葉FC　B</v>
      </c>
      <c r="D44" s="61" t="s">
        <v>8</v>
      </c>
      <c r="E44" s="61" t="str">
        <f>対戦表!$A$26</f>
        <v>FC　幕西</v>
      </c>
      <c r="F44" s="61" t="str">
        <f>対戦表!$A$27</f>
        <v>FC高津　</v>
      </c>
    </row>
    <row r="45" spans="1:6" ht="15" customHeight="1">
      <c r="A45" s="43" t="s">
        <v>14</v>
      </c>
      <c r="B45" s="34">
        <v>0.61111111111111105</v>
      </c>
      <c r="C45" s="61" t="str">
        <f>対戦表!$A$24</f>
        <v>MSS・香澄　D</v>
      </c>
      <c r="D45" s="61" t="s">
        <v>8</v>
      </c>
      <c r="E45" s="61" t="str">
        <f>対戦表!$A$27</f>
        <v>FC高津　</v>
      </c>
      <c r="F45" s="61" t="str">
        <f>対戦表!$A$26</f>
        <v>FC　幕西</v>
      </c>
    </row>
    <row r="46" spans="1:6" ht="15" customHeight="1">
      <c r="A46" s="43" t="s">
        <v>15</v>
      </c>
      <c r="B46" s="34">
        <v>0.625</v>
      </c>
      <c r="C46" s="12" t="s">
        <v>69</v>
      </c>
      <c r="D46" s="56" t="s">
        <v>8</v>
      </c>
      <c r="E46" s="55" t="s">
        <v>76</v>
      </c>
      <c r="F46" s="12" t="s">
        <v>63</v>
      </c>
    </row>
    <row r="47" spans="1:6" ht="15" customHeight="1">
      <c r="A47" s="43" t="s">
        <v>19</v>
      </c>
      <c r="B47" s="34">
        <v>0.63888888888888895</v>
      </c>
      <c r="C47" s="56" t="s">
        <v>63</v>
      </c>
      <c r="D47" s="56" t="s">
        <v>8</v>
      </c>
      <c r="E47" s="55" t="s">
        <v>68</v>
      </c>
      <c r="F47" s="12" t="s">
        <v>69</v>
      </c>
    </row>
    <row r="48" spans="1:6" ht="15" customHeight="1">
      <c r="A48" s="43" t="s">
        <v>20</v>
      </c>
      <c r="B48" s="34">
        <v>0.65972222222222221</v>
      </c>
      <c r="C48" s="64" t="s">
        <v>93</v>
      </c>
      <c r="D48" s="64" t="s">
        <v>8</v>
      </c>
      <c r="E48" s="64" t="s">
        <v>92</v>
      </c>
      <c r="F48" s="12" t="s">
        <v>72</v>
      </c>
    </row>
  </sheetData>
  <mergeCells count="6">
    <mergeCell ref="C27:E27"/>
    <mergeCell ref="C39:E39"/>
    <mergeCell ref="A1:F1"/>
    <mergeCell ref="A26:F26"/>
    <mergeCell ref="C2:E2"/>
    <mergeCell ref="C14:E14"/>
  </mergeCells>
  <phoneticPr fontId="2"/>
  <pageMargins left="0.78740157480314965" right="0.39370078740157483" top="0.98425196850393704" bottom="0.19685039370078741" header="0.59055118110236227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A15" sqref="A15:XFD15"/>
    </sheetView>
  </sheetViews>
  <sheetFormatPr defaultRowHeight="30" customHeight="1"/>
  <cols>
    <col min="1" max="1" width="9" style="38"/>
    <col min="2" max="2" width="22.375" style="38" bestFit="1" customWidth="1"/>
    <col min="3" max="3" width="23" style="38" bestFit="1" customWidth="1"/>
    <col min="4" max="4" width="16" style="38" bestFit="1" customWidth="1"/>
    <col min="5" max="16384" width="9" style="38"/>
  </cols>
  <sheetData>
    <row r="2" spans="1:4" ht="30" customHeight="1">
      <c r="A2" s="38" t="s">
        <v>32</v>
      </c>
      <c r="B2" s="39" t="s">
        <v>29</v>
      </c>
      <c r="C2" s="39" t="s">
        <v>30</v>
      </c>
      <c r="D2" s="39" t="s">
        <v>31</v>
      </c>
    </row>
    <row r="3" spans="1:4" ht="30" customHeight="1">
      <c r="B3" s="58" t="s">
        <v>52</v>
      </c>
      <c r="C3" s="39">
        <v>4</v>
      </c>
      <c r="D3" s="39"/>
    </row>
    <row r="4" spans="1:4" ht="30" hidden="1" customHeight="1">
      <c r="B4" s="58" t="s">
        <v>53</v>
      </c>
      <c r="C4" s="39">
        <v>0</v>
      </c>
      <c r="D4" s="39"/>
    </row>
    <row r="5" spans="1:4" ht="30" customHeight="1">
      <c r="B5" s="58" t="s">
        <v>54</v>
      </c>
      <c r="C5" s="39">
        <v>1</v>
      </c>
      <c r="D5" s="39">
        <v>2</v>
      </c>
    </row>
    <row r="6" spans="1:4" ht="30" hidden="1" customHeight="1">
      <c r="B6" s="57" t="s">
        <v>55</v>
      </c>
      <c r="C6" s="39">
        <v>0</v>
      </c>
      <c r="D6" s="39"/>
    </row>
    <row r="7" spans="1:4" ht="30" customHeight="1">
      <c r="B7" s="57" t="s">
        <v>56</v>
      </c>
      <c r="C7" s="39">
        <v>2</v>
      </c>
      <c r="D7" s="39">
        <v>4</v>
      </c>
    </row>
    <row r="8" spans="1:4" ht="30" customHeight="1">
      <c r="B8" s="57" t="s">
        <v>57</v>
      </c>
      <c r="C8" s="39">
        <v>1</v>
      </c>
      <c r="D8" s="39">
        <v>2</v>
      </c>
    </row>
    <row r="9" spans="1:4" ht="30" customHeight="1">
      <c r="B9" s="57" t="s">
        <v>77</v>
      </c>
      <c r="C9" s="39">
        <v>1</v>
      </c>
      <c r="D9" s="39">
        <v>2</v>
      </c>
    </row>
    <row r="10" spans="1:4" ht="30" customHeight="1">
      <c r="B10" s="57" t="s">
        <v>58</v>
      </c>
      <c r="C10" s="39">
        <v>1</v>
      </c>
      <c r="D10" s="39">
        <v>2</v>
      </c>
    </row>
    <row r="11" spans="1:4" ht="30" customHeight="1">
      <c r="B11" s="57" t="s">
        <v>59</v>
      </c>
      <c r="C11" s="39">
        <v>2</v>
      </c>
      <c r="D11" s="39">
        <v>4</v>
      </c>
    </row>
    <row r="12" spans="1:4" ht="30" customHeight="1">
      <c r="B12" s="57" t="s">
        <v>78</v>
      </c>
      <c r="C12" s="39">
        <v>1</v>
      </c>
      <c r="D12" s="39">
        <v>2</v>
      </c>
    </row>
    <row r="13" spans="1:4" ht="30" customHeight="1">
      <c r="B13" s="57" t="s">
        <v>80</v>
      </c>
      <c r="C13" s="39">
        <v>1</v>
      </c>
      <c r="D13" s="39">
        <v>2</v>
      </c>
    </row>
    <row r="14" spans="1:4" ht="30" customHeight="1">
      <c r="B14" s="57" t="s">
        <v>91</v>
      </c>
      <c r="C14" s="39">
        <v>2</v>
      </c>
      <c r="D14" s="39">
        <v>4</v>
      </c>
    </row>
    <row r="15" spans="1:4" ht="30" hidden="1" customHeight="1">
      <c r="B15" s="57" t="s">
        <v>79</v>
      </c>
      <c r="C15" s="39">
        <v>0</v>
      </c>
      <c r="D15" s="39"/>
    </row>
    <row r="16" spans="1:4" ht="30" customHeight="1">
      <c r="B16" s="39" t="s">
        <v>33</v>
      </c>
      <c r="C16" s="39">
        <f>SUM(C3:C15)</f>
        <v>16</v>
      </c>
      <c r="D16" s="39">
        <f>SUM(D4:D13)</f>
        <v>20</v>
      </c>
    </row>
    <row r="18" spans="1:8" ht="30" hidden="1" customHeight="1">
      <c r="A18" s="38" t="s">
        <v>34</v>
      </c>
      <c r="B18" s="39" t="s">
        <v>29</v>
      </c>
      <c r="C18" s="39" t="s">
        <v>30</v>
      </c>
      <c r="D18" s="39" t="s">
        <v>31</v>
      </c>
    </row>
    <row r="19" spans="1:8" ht="30" hidden="1" customHeight="1">
      <c r="B19" s="58" t="s">
        <v>52</v>
      </c>
      <c r="C19" s="39">
        <v>3</v>
      </c>
      <c r="D19" s="39"/>
    </row>
    <row r="20" spans="1:8" ht="30" hidden="1" customHeight="1">
      <c r="B20" s="58" t="s">
        <v>89</v>
      </c>
      <c r="C20" s="39">
        <v>1</v>
      </c>
      <c r="D20" s="39">
        <v>2</v>
      </c>
    </row>
    <row r="21" spans="1:8" ht="30" hidden="1" customHeight="1">
      <c r="B21" s="57" t="s">
        <v>54</v>
      </c>
      <c r="C21" s="39">
        <v>2</v>
      </c>
      <c r="D21" s="39">
        <v>4</v>
      </c>
    </row>
    <row r="22" spans="1:8" ht="30" hidden="1" customHeight="1">
      <c r="B22" s="58" t="s">
        <v>55</v>
      </c>
      <c r="C22" s="39">
        <v>1</v>
      </c>
      <c r="D22" s="39">
        <v>2</v>
      </c>
    </row>
    <row r="23" spans="1:8" ht="30" hidden="1" customHeight="1">
      <c r="B23" s="58" t="s">
        <v>56</v>
      </c>
      <c r="C23" s="39">
        <v>0</v>
      </c>
      <c r="D23" s="39">
        <v>0</v>
      </c>
    </row>
    <row r="24" spans="1:8" ht="30" hidden="1" customHeight="1">
      <c r="B24" s="57" t="s">
        <v>57</v>
      </c>
      <c r="C24" s="39">
        <v>1</v>
      </c>
      <c r="D24" s="39">
        <v>2</v>
      </c>
    </row>
    <row r="25" spans="1:8" ht="30" hidden="1" customHeight="1">
      <c r="B25" s="57" t="s">
        <v>77</v>
      </c>
      <c r="C25" s="39">
        <v>2</v>
      </c>
      <c r="D25" s="39">
        <v>4</v>
      </c>
    </row>
    <row r="26" spans="1:8" ht="30" hidden="1" customHeight="1">
      <c r="B26" s="57" t="s">
        <v>90</v>
      </c>
      <c r="C26" s="39">
        <v>1</v>
      </c>
      <c r="D26" s="39">
        <v>2</v>
      </c>
    </row>
    <row r="27" spans="1:8" ht="30" hidden="1" customHeight="1">
      <c r="B27" s="57" t="s">
        <v>59</v>
      </c>
      <c r="C27" s="39">
        <v>2</v>
      </c>
      <c r="D27" s="39">
        <v>4</v>
      </c>
      <c r="H27"/>
    </row>
    <row r="28" spans="1:8" ht="30" hidden="1" customHeight="1">
      <c r="B28" s="57" t="s">
        <v>80</v>
      </c>
      <c r="C28" s="39">
        <v>2</v>
      </c>
      <c r="D28" s="39">
        <v>4</v>
      </c>
    </row>
    <row r="29" spans="1:8" ht="30" hidden="1" customHeight="1">
      <c r="B29" s="57" t="s">
        <v>91</v>
      </c>
      <c r="C29" s="39">
        <v>1</v>
      </c>
      <c r="D29" s="39">
        <v>2</v>
      </c>
    </row>
    <row r="30" spans="1:8" ht="30" hidden="1" customHeight="1">
      <c r="B30" s="57" t="s">
        <v>78</v>
      </c>
      <c r="C30" s="39">
        <v>0</v>
      </c>
      <c r="D30" s="39"/>
    </row>
    <row r="31" spans="1:8" ht="30" hidden="1" customHeight="1">
      <c r="B31" s="39" t="s">
        <v>33</v>
      </c>
      <c r="C31" s="39">
        <f>SUM(C19:C30)</f>
        <v>16</v>
      </c>
      <c r="D31" s="39">
        <f>SUM(D20:D29)</f>
        <v>26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対戦表</vt:lpstr>
      <vt:lpstr>タイムスケジュール</vt:lpstr>
      <vt:lpstr>駐車許可台数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俊明</dc:creator>
  <cp:lastModifiedBy>正田新二</cp:lastModifiedBy>
  <cp:lastPrinted>2016-02-02T13:22:33Z</cp:lastPrinted>
  <dcterms:created xsi:type="dcterms:W3CDTF">2002-11-17T22:09:50Z</dcterms:created>
  <dcterms:modified xsi:type="dcterms:W3CDTF">2016-02-04T12:30:18Z</dcterms:modified>
</cp:coreProperties>
</file>