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92" tabRatio="821" activeTab="3"/>
  </bookViews>
  <sheets>
    <sheet name="予選リーグ結果" sheetId="1" r:id="rId1"/>
    <sheet name="1日目結果 " sheetId="2" r:id="rId2"/>
    <sheet name="2日目日程表 " sheetId="3" r:id="rId3"/>
    <sheet name="決勝トーナメント対戦表" sheetId="4" r:id="rId4"/>
    <sheet name="敢闘賞トーナメント対戦表" sheetId="5" r:id="rId5"/>
    <sheet name="努力賞トーナメント対戦表" sheetId="6" r:id="rId6"/>
  </sheets>
  <definedNames>
    <definedName name="_xlnm.Print_Area" localSheetId="4">'敢闘賞トーナメント対戦表'!$A$1:$N$23</definedName>
    <definedName name="_xlnm.Print_Area" localSheetId="3">'決勝トーナメント対戦表'!$A$1:$N$23</definedName>
    <definedName name="_xlnm.Print_Area" localSheetId="5">'努力賞トーナメント対戦表'!$A$1:$N$23</definedName>
    <definedName name="_xlnm.Print_Area" localSheetId="0">'予選リーグ結果'!$A$1:$P$48</definedName>
    <definedName name="ﾄｰﾅﾒﾝﾄ表" localSheetId="2">'2日目日程表 '!#REF!</definedName>
    <definedName name="ﾄｰﾅﾒﾝﾄ表">#REF!</definedName>
  </definedNames>
  <calcPr fullCalcOnLoad="1"/>
</workbook>
</file>

<file path=xl/sharedStrings.xml><?xml version="1.0" encoding="utf-8"?>
<sst xmlns="http://schemas.openxmlformats.org/spreadsheetml/2006/main" count="372" uniqueCount="208">
  <si>
    <t>審判</t>
  </si>
  <si>
    <t>試合時間</t>
  </si>
  <si>
    <t>審判について</t>
  </si>
  <si>
    <t>審判のできないチームは事前に本部まで申し出て下さい。</t>
  </si>
  <si>
    <t>大会２日目 日程表</t>
  </si>
  <si>
    <t>閉会式</t>
  </si>
  <si>
    <t>①</t>
  </si>
  <si>
    <t>Ａコート</t>
  </si>
  <si>
    <t>Ｂコート</t>
  </si>
  <si>
    <t>Ｃコート</t>
  </si>
  <si>
    <t>Ｄコート</t>
  </si>
  <si>
    <t>ａ</t>
  </si>
  <si>
    <t>ブロック</t>
  </si>
  <si>
    <t>勝点</t>
  </si>
  <si>
    <t>得失点差</t>
  </si>
  <si>
    <t>総得点</t>
  </si>
  <si>
    <t>順位</t>
  </si>
  <si>
    <t>１</t>
  </si>
  <si>
    <t>２</t>
  </si>
  <si>
    <t>３</t>
  </si>
  <si>
    <t>ｂ</t>
  </si>
  <si>
    <t>ｃ</t>
  </si>
  <si>
    <t>ｄ</t>
  </si>
  <si>
    <t>ｅ</t>
  </si>
  <si>
    <t>ｆ</t>
  </si>
  <si>
    <t>ｇ</t>
  </si>
  <si>
    <t>ｈ</t>
  </si>
  <si>
    <t>（注）勝点 ： 勝:３　分:１　負:０</t>
  </si>
  <si>
    <t>Ａコート</t>
  </si>
  <si>
    <t>Ｂコート</t>
  </si>
  <si>
    <t>Ｃコート</t>
  </si>
  <si>
    <t>Ｄコート</t>
  </si>
  <si>
    <t>－</t>
  </si>
  <si>
    <t>　（三郷ロータリークラブ杯・三郷市長杯争奪戦）</t>
  </si>
  <si>
    <t>開会式</t>
  </si>
  <si>
    <t>09：00－09：30</t>
  </si>
  <si>
    <t>vs</t>
  </si>
  <si>
    <t>②</t>
  </si>
  <si>
    <t>③</t>
  </si>
  <si>
    <t>④</t>
  </si>
  <si>
    <t>⑤</t>
  </si>
  <si>
    <t>⑥</t>
  </si>
  <si>
    <t>a1位</t>
  </si>
  <si>
    <t>ｃ1位</t>
  </si>
  <si>
    <t>ｄ1位</t>
  </si>
  <si>
    <t>e1位</t>
  </si>
  <si>
    <t>a2位</t>
  </si>
  <si>
    <t>ｄ2位</t>
  </si>
  <si>
    <t>ｃ2位</t>
  </si>
  <si>
    <t>e2位</t>
  </si>
  <si>
    <t>g2位</t>
  </si>
  <si>
    <t>a3位</t>
  </si>
  <si>
    <t>e3位</t>
  </si>
  <si>
    <t>⑦</t>
  </si>
  <si>
    <t>敢闘賞決定戦</t>
  </si>
  <si>
    <t>努力賞決定戦</t>
  </si>
  <si>
    <t>決勝戦</t>
  </si>
  <si>
    <t>3位決定戦</t>
  </si>
  <si>
    <t>vs</t>
  </si>
  <si>
    <t>⑧</t>
  </si>
  <si>
    <t>本部</t>
  </si>
  <si>
    <t>主審・副審は話し合いでお願いします。　　</t>
  </si>
  <si>
    <t>準優勝</t>
  </si>
  <si>
    <t>優勝</t>
  </si>
  <si>
    <t>第３位</t>
  </si>
  <si>
    <t>大会2日目　決勝トーナメント表</t>
  </si>
  <si>
    <t>大会2日目　敢闘賞トーナメント表</t>
  </si>
  <si>
    <t>敢闘賞</t>
  </si>
  <si>
    <t>努力賞</t>
  </si>
  <si>
    <t>大会2日目　努力賞トーナメント表</t>
  </si>
  <si>
    <t>09：40－10：15</t>
  </si>
  <si>
    <t>10：25－11：00</t>
  </si>
  <si>
    <t>11：10－11：45</t>
  </si>
  <si>
    <t>11：55－12：30</t>
  </si>
  <si>
    <t>12：40－13：15</t>
  </si>
  <si>
    <t>13：25－14：00</t>
  </si>
  <si>
    <t>以降フレンドリー戦</t>
  </si>
  <si>
    <t>14：10－14：30</t>
  </si>
  <si>
    <t>14：40－15：00</t>
  </si>
  <si>
    <t>15：10－15：30</t>
  </si>
  <si>
    <t>ｂ1位</t>
  </si>
  <si>
    <t>ｆ1位</t>
  </si>
  <si>
    <t>ｇ1位</t>
  </si>
  <si>
    <t>ｈ2位</t>
  </si>
  <si>
    <t>ｈ1位</t>
  </si>
  <si>
    <t>09：00-09：35</t>
  </si>
  <si>
    <t>09：45-10：20</t>
  </si>
  <si>
    <t>10：30-11：05</t>
  </si>
  <si>
    <t>13：30-14：05</t>
  </si>
  <si>
    <t>14：20-14：55</t>
  </si>
  <si>
    <t>フレンドリー</t>
  </si>
  <si>
    <t>フレンドリー</t>
  </si>
  <si>
    <t>各決定戦</t>
  </si>
  <si>
    <t>ＰＫ戦の時は次の試合時間が遅れる場合がありますが、次の対戦チーム及び審判の方は直ぐに始められるようご協力お願いします。</t>
  </si>
  <si>
    <t>各トーナメント1回戦の負け戦は引き分けでもＰＫ戦はおこないません。</t>
  </si>
  <si>
    <t>主審・副審は話し合いでお願いします。　　審判服の着用をお願いします。（フレンドリー戦は自由）</t>
  </si>
  <si>
    <t>当該</t>
  </si>
  <si>
    <t>ｂ2位</t>
  </si>
  <si>
    <t>ｆ2位</t>
  </si>
  <si>
    <t>ｂ3位</t>
  </si>
  <si>
    <t>ｆ3位</t>
  </si>
  <si>
    <t>ｃ3位</t>
  </si>
  <si>
    <t>ｇ3位</t>
  </si>
  <si>
    <t>ｄ3位</t>
  </si>
  <si>
    <t>ｈ3位</t>
  </si>
  <si>
    <t>第４位</t>
  </si>
  <si>
    <t>各ブロック１位のチームは優勝決定トーナメントへ、２位のチームは敢闘賞決定トーナメントへ,</t>
  </si>
  <si>
    <t>３位のチームは努力賞決定トーナメントへ進みます。</t>
  </si>
  <si>
    <t>蒲生東</t>
  </si>
  <si>
    <t>桜</t>
  </si>
  <si>
    <t>住吉</t>
  </si>
  <si>
    <t>武蔵野</t>
  </si>
  <si>
    <t>つつみ</t>
  </si>
  <si>
    <t>松原</t>
  </si>
  <si>
    <t>彦成</t>
  </si>
  <si>
    <t>武里</t>
  </si>
  <si>
    <t>利根</t>
  </si>
  <si>
    <t>戸ヶ崎</t>
  </si>
  <si>
    <t>草加東</t>
  </si>
  <si>
    <t>松伏</t>
  </si>
  <si>
    <t>南郷</t>
  </si>
  <si>
    <t>八潮中央</t>
  </si>
  <si>
    <t>三郷</t>
  </si>
  <si>
    <t>守谷</t>
  </si>
  <si>
    <t>北野</t>
  </si>
  <si>
    <t>西町</t>
  </si>
  <si>
    <t>新浜</t>
  </si>
  <si>
    <t>幸松</t>
  </si>
  <si>
    <t>ミトス</t>
  </si>
  <si>
    <t>鬼高</t>
  </si>
  <si>
    <t>11：15-11：50</t>
  </si>
  <si>
    <t>12：00-12：35</t>
  </si>
  <si>
    <t>12：45-13：20</t>
  </si>
  <si>
    <t>13：30
13：50</t>
  </si>
  <si>
    <t>13：55
14：15</t>
  </si>
  <si>
    <t>14：20
14：40</t>
  </si>
  <si>
    <t>14：45
15：05</t>
  </si>
  <si>
    <t>第３７回三郷ＦＣＪｒサッカーフェスティバル・予選リーグ</t>
  </si>
  <si>
    <t>越谷PC</t>
  </si>
  <si>
    <t>越谷FC</t>
  </si>
  <si>
    <t>ＦＣ北野</t>
  </si>
  <si>
    <t>戸ヶ崎イレブン</t>
  </si>
  <si>
    <t>彦成</t>
  </si>
  <si>
    <t>彦成ＦＣ</t>
  </si>
  <si>
    <t>三郷</t>
  </si>
  <si>
    <t>三郷ＦＣｊｒ</t>
  </si>
  <si>
    <t>新浜</t>
  </si>
  <si>
    <t>新浜ＦＣ</t>
  </si>
  <si>
    <t>松原</t>
  </si>
  <si>
    <t>松原ＦＣ</t>
  </si>
  <si>
    <t>春日部幸松ＪＦＣ</t>
  </si>
  <si>
    <t>松伏ＦＣ</t>
  </si>
  <si>
    <t>越谷ＰＣ
キッカーズ</t>
  </si>
  <si>
    <t>守谷</t>
  </si>
  <si>
    <t>守谷ＪＦＣ</t>
  </si>
  <si>
    <t>西町</t>
  </si>
  <si>
    <t>西町ＦＣ</t>
  </si>
  <si>
    <t>草加東サッカー</t>
  </si>
  <si>
    <t>八潮中央サッカー</t>
  </si>
  <si>
    <t>吉川武蔵野
サッカー</t>
  </si>
  <si>
    <t>桜サッカー</t>
  </si>
  <si>
    <t>早稲田つつみＦＣ</t>
  </si>
  <si>
    <t>南郷</t>
  </si>
  <si>
    <t>南郷ＦＣ</t>
  </si>
  <si>
    <t>ミトス吉川</t>
  </si>
  <si>
    <t>草加住吉ＳＣ</t>
  </si>
  <si>
    <t>ＦＣ蒲生東</t>
  </si>
  <si>
    <t>利根</t>
  </si>
  <si>
    <t>利根キッカーズ</t>
  </si>
  <si>
    <t>越谷ＦＣジュニア</t>
  </si>
  <si>
    <t>ＦＣ鬼高</t>
  </si>
  <si>
    <t>武里ＳＣ</t>
  </si>
  <si>
    <t>ミトス</t>
  </si>
  <si>
    <t>住吉</t>
  </si>
  <si>
    <t>蒲生東</t>
  </si>
  <si>
    <t>越谷FC</t>
  </si>
  <si>
    <t>鬼高</t>
  </si>
  <si>
    <t>武里</t>
  </si>
  <si>
    <t>草加東</t>
  </si>
  <si>
    <t>八潮中央</t>
  </si>
  <si>
    <t>幸松</t>
  </si>
  <si>
    <t>武蔵野</t>
  </si>
  <si>
    <t>桜</t>
  </si>
  <si>
    <t>つつみ</t>
  </si>
  <si>
    <t>北野</t>
  </si>
  <si>
    <t>戸ヶ崎</t>
  </si>
  <si>
    <t>松伏</t>
  </si>
  <si>
    <t>越谷PC</t>
  </si>
  <si>
    <t>三郷ＦＣJrサッカーフェスティバル　大会１日目　結果</t>
  </si>
  <si>
    <t>PK</t>
  </si>
  <si>
    <t>(1</t>
  </si>
  <si>
    <t>2)</t>
  </si>
  <si>
    <t>(2</t>
  </si>
  <si>
    <t>3)</t>
  </si>
  <si>
    <t>越谷FC</t>
  </si>
  <si>
    <t>守谷</t>
  </si>
  <si>
    <t>西町</t>
  </si>
  <si>
    <t>越谷PC</t>
  </si>
  <si>
    <t>幸松</t>
  </si>
  <si>
    <t>（PK）</t>
  </si>
  <si>
    <t>（1</t>
  </si>
  <si>
    <t>2）</t>
  </si>
  <si>
    <t>（2</t>
  </si>
  <si>
    <t>3）</t>
  </si>
  <si>
    <t>松伏ＦＣ</t>
  </si>
  <si>
    <t>三郷ＦＣｊｒ</t>
  </si>
  <si>
    <t>春日部幸松ＪＦＣ</t>
  </si>
  <si>
    <t>越谷ＦＣジュニア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</si>
</sst>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+&quot;\ 0;&quot;-&quot;\ 0;&quot;±&quot;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明朝B"/>
      <family val="1"/>
    </font>
    <font>
      <sz val="11"/>
      <color indexed="8"/>
      <name val="ＭＳ 明朝"/>
      <family val="1"/>
    </font>
    <font>
      <sz val="11"/>
      <color indexed="8"/>
      <name val="HGS明朝B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name val="明朝"/>
      <family val="1"/>
    </font>
    <font>
      <sz val="6"/>
      <name val="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6"/>
      <color indexed="9"/>
      <name val="ＭＳ 明朝"/>
      <family val="1"/>
    </font>
    <font>
      <b/>
      <sz val="11"/>
      <color indexed="9"/>
      <name val="ＭＳ 明朝"/>
      <family val="1"/>
    </font>
    <font>
      <b/>
      <sz val="12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6"/>
      <color theme="0"/>
      <name val="ＭＳ 明朝"/>
      <family val="1"/>
    </font>
    <font>
      <sz val="11"/>
      <color theme="1"/>
      <name val="ＭＳ Ｐ明朝"/>
      <family val="1"/>
    </font>
    <font>
      <b/>
      <sz val="11"/>
      <color theme="0"/>
      <name val="ＭＳ 明朝"/>
      <family val="1"/>
    </font>
    <font>
      <b/>
      <sz val="12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>
        <color indexed="63"/>
      </top>
      <bottom style="thin"/>
    </border>
    <border>
      <left/>
      <right style="thin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 style="thin"/>
      <bottom>
        <color indexed="63"/>
      </bottom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/>
      <top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/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double"/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medium"/>
      <top style="dashed"/>
      <bottom/>
    </border>
    <border>
      <left/>
      <right style="double"/>
      <top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/>
      <right style="double">
        <color rgb="FFFF0000"/>
      </right>
      <top style="double">
        <color rgb="FFFF0000"/>
      </top>
      <bottom/>
    </border>
    <border>
      <left/>
      <right style="thin"/>
      <top style="double">
        <color rgb="FFFF0000"/>
      </top>
      <bottom/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>
        <color rgb="FFFF0000"/>
      </bottom>
    </border>
    <border>
      <left/>
      <right style="thin"/>
      <top/>
      <bottom style="double">
        <color rgb="FFFF0000"/>
      </bottom>
    </border>
    <border>
      <left/>
      <right/>
      <top/>
      <bottom style="double">
        <color rgb="FFFF0000"/>
      </bottom>
    </border>
    <border>
      <left style="double">
        <color rgb="FFFF0000"/>
      </left>
      <right/>
      <top/>
      <bottom style="double">
        <color rgb="FFFF0000"/>
      </bottom>
    </border>
    <border>
      <left/>
      <right/>
      <top style="double">
        <color rgb="FFFF0000"/>
      </top>
      <bottom/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thin"/>
    </border>
    <border>
      <left style="medium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dotted"/>
      <bottom/>
    </border>
    <border>
      <left>
        <color indexed="63"/>
      </left>
      <right style="dashed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dashed"/>
    </border>
    <border>
      <left style="medium"/>
      <right/>
      <top style="thin"/>
      <bottom/>
    </border>
    <border>
      <left style="double"/>
      <right/>
      <top style="dotted"/>
      <bottom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>
      <alignment/>
      <protection/>
    </xf>
    <xf numFmtId="0" fontId="22" fillId="0" borderId="0">
      <alignment vertical="center"/>
      <protection/>
    </xf>
    <xf numFmtId="0" fontId="8" fillId="0" borderId="0">
      <alignment/>
      <protection/>
    </xf>
    <xf numFmtId="0" fontId="61" fillId="32" borderId="0" applyNumberFormat="0" applyBorder="0" applyAlignment="0" applyProtection="0"/>
  </cellStyleXfs>
  <cellXfs count="38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62">
      <alignment/>
      <protection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15" fillId="0" borderId="0" xfId="62" applyFont="1">
      <alignment/>
      <protection/>
    </xf>
    <xf numFmtId="0" fontId="15" fillId="0" borderId="0" xfId="62" applyFont="1" applyBorder="1" applyAlignment="1">
      <alignment horizontal="center"/>
      <protection/>
    </xf>
    <xf numFmtId="0" fontId="15" fillId="0" borderId="13" xfId="62" applyFont="1" applyBorder="1">
      <alignment/>
      <protection/>
    </xf>
    <xf numFmtId="0" fontId="16" fillId="0" borderId="13" xfId="62" applyFont="1" applyBorder="1" applyAlignment="1">
      <alignment horizontal="center"/>
      <protection/>
    </xf>
    <xf numFmtId="0" fontId="17" fillId="0" borderId="25" xfId="62" applyFont="1" applyBorder="1" applyAlignment="1">
      <alignment horizontal="center"/>
      <protection/>
    </xf>
    <xf numFmtId="0" fontId="17" fillId="0" borderId="26" xfId="62" applyFont="1" applyBorder="1" applyAlignment="1">
      <alignment horizontal="center"/>
      <protection/>
    </xf>
    <xf numFmtId="0" fontId="15" fillId="0" borderId="27" xfId="62" applyFont="1" applyBorder="1">
      <alignment/>
      <protection/>
    </xf>
    <xf numFmtId="49" fontId="15" fillId="0" borderId="28" xfId="62" applyNumberFormat="1" applyFont="1" applyBorder="1" applyAlignment="1">
      <alignment horizontal="center"/>
      <protection/>
    </xf>
    <xf numFmtId="49" fontId="15" fillId="0" borderId="26" xfId="62" applyNumberFormat="1" applyFont="1" applyBorder="1" applyAlignment="1">
      <alignment horizontal="center"/>
      <protection/>
    </xf>
    <xf numFmtId="49" fontId="15" fillId="0" borderId="13" xfId="62" applyNumberFormat="1" applyFont="1" applyBorder="1">
      <alignment/>
      <protection/>
    </xf>
    <xf numFmtId="49" fontId="17" fillId="0" borderId="20" xfId="62" applyNumberFormat="1" applyFont="1" applyBorder="1" applyAlignment="1">
      <alignment horizontal="center"/>
      <protection/>
    </xf>
    <xf numFmtId="49" fontId="17" fillId="0" borderId="25" xfId="62" applyNumberFormat="1" applyFont="1" applyBorder="1" applyAlignment="1">
      <alignment horizontal="center"/>
      <protection/>
    </xf>
    <xf numFmtId="49" fontId="17" fillId="0" borderId="26" xfId="62" applyNumberFormat="1" applyFont="1" applyBorder="1" applyAlignment="1">
      <alignment horizontal="center"/>
      <protection/>
    </xf>
    <xf numFmtId="49" fontId="15" fillId="0" borderId="0" xfId="62" applyNumberFormat="1" applyFont="1">
      <alignment/>
      <protection/>
    </xf>
    <xf numFmtId="49" fontId="17" fillId="0" borderId="29" xfId="62" applyNumberFormat="1" applyFont="1" applyBorder="1" applyAlignment="1">
      <alignment horizontal="center"/>
      <protection/>
    </xf>
    <xf numFmtId="49" fontId="17" fillId="0" borderId="18" xfId="62" applyNumberFormat="1" applyFont="1" applyBorder="1" applyAlignment="1">
      <alignment horizontal="center"/>
      <protection/>
    </xf>
    <xf numFmtId="0" fontId="63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19" fillId="0" borderId="0" xfId="62" applyFont="1">
      <alignment/>
      <protection/>
    </xf>
    <xf numFmtId="0" fontId="20" fillId="0" borderId="0" xfId="62" applyFont="1">
      <alignment/>
      <protection/>
    </xf>
    <xf numFmtId="0" fontId="15" fillId="0" borderId="30" xfId="62" applyFont="1" applyBorder="1">
      <alignment/>
      <protection/>
    </xf>
    <xf numFmtId="0" fontId="21" fillId="0" borderId="27" xfId="62" applyFont="1" applyBorder="1">
      <alignment/>
      <protection/>
    </xf>
    <xf numFmtId="0" fontId="21" fillId="0" borderId="0" xfId="62" applyFont="1">
      <alignment/>
      <protection/>
    </xf>
    <xf numFmtId="0" fontId="64" fillId="0" borderId="27" xfId="62" applyFont="1" applyBorder="1">
      <alignment/>
      <protection/>
    </xf>
    <xf numFmtId="0" fontId="64" fillId="0" borderId="0" xfId="62" applyFont="1">
      <alignment/>
      <protection/>
    </xf>
    <xf numFmtId="20" fontId="14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2" fillId="0" borderId="0" xfId="61">
      <alignment vertical="center"/>
      <protection/>
    </xf>
    <xf numFmtId="0" fontId="22" fillId="0" borderId="0" xfId="61" applyAlignment="1">
      <alignment horizontal="center" vertical="center"/>
      <protection/>
    </xf>
    <xf numFmtId="0" fontId="22" fillId="0" borderId="0" xfId="61" applyBorder="1">
      <alignment vertical="center"/>
      <protection/>
    </xf>
    <xf numFmtId="0" fontId="22" fillId="0" borderId="0" xfId="61" applyBorder="1" applyAlignment="1">
      <alignment horizontal="center" vertical="center"/>
      <protection/>
    </xf>
    <xf numFmtId="0" fontId="22" fillId="0" borderId="0" xfId="6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Border="1" applyAlignment="1">
      <alignment horizontal="left" vertical="center"/>
      <protection/>
    </xf>
    <xf numFmtId="0" fontId="23" fillId="0" borderId="0" xfId="61" applyFont="1" applyBorder="1" applyAlignment="1">
      <alignment horizontal="left" vertical="center"/>
      <protection/>
    </xf>
    <xf numFmtId="0" fontId="15" fillId="0" borderId="0" xfId="61" applyFont="1">
      <alignment vertical="center"/>
      <protection/>
    </xf>
    <xf numFmtId="0" fontId="15" fillId="0" borderId="0" xfId="61" applyFont="1" applyAlignment="1">
      <alignment horizontal="center" vertical="center"/>
      <protection/>
    </xf>
    <xf numFmtId="0" fontId="15" fillId="0" borderId="0" xfId="61" applyFont="1" applyBorder="1">
      <alignment vertical="center"/>
      <protection/>
    </xf>
    <xf numFmtId="0" fontId="16" fillId="0" borderId="0" xfId="61" applyFont="1" applyAlignment="1">
      <alignment horizontal="left" vertical="center"/>
      <protection/>
    </xf>
    <xf numFmtId="0" fontId="15" fillId="0" borderId="0" xfId="61" applyFont="1" applyAlignment="1">
      <alignment horizontal="left" vertical="center"/>
      <protection/>
    </xf>
    <xf numFmtId="0" fontId="15" fillId="0" borderId="26" xfId="61" applyFont="1" applyBorder="1">
      <alignment vertical="center"/>
      <protection/>
    </xf>
    <xf numFmtId="0" fontId="15" fillId="0" borderId="13" xfId="61" applyFont="1" applyBorder="1">
      <alignment vertical="center"/>
      <protection/>
    </xf>
    <xf numFmtId="0" fontId="15" fillId="0" borderId="12" xfId="61" applyFont="1" applyBorder="1">
      <alignment vertical="center"/>
      <protection/>
    </xf>
    <xf numFmtId="0" fontId="15" fillId="0" borderId="10" xfId="61" applyFont="1" applyBorder="1">
      <alignment vertical="center"/>
      <protection/>
    </xf>
    <xf numFmtId="0" fontId="0" fillId="0" borderId="0" xfId="0" applyAlignment="1">
      <alignment/>
    </xf>
    <xf numFmtId="0" fontId="65" fillId="0" borderId="0" xfId="0" applyFont="1" applyAlignment="1">
      <alignment vertical="center"/>
    </xf>
    <xf numFmtId="0" fontId="15" fillId="0" borderId="0" xfId="61" applyFont="1" applyBorder="1" applyAlignment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vertical="center"/>
      <protection/>
    </xf>
    <xf numFmtId="0" fontId="17" fillId="0" borderId="28" xfId="62" applyFont="1" applyFill="1" applyBorder="1" applyAlignment="1">
      <alignment horizontal="center"/>
      <protection/>
    </xf>
    <xf numFmtId="0" fontId="17" fillId="0" borderId="34" xfId="62" applyFont="1" applyFill="1" applyBorder="1" applyAlignment="1">
      <alignment horizontal="center"/>
      <protection/>
    </xf>
    <xf numFmtId="0" fontId="15" fillId="0" borderId="0" xfId="62" applyFont="1" applyFill="1">
      <alignment/>
      <protection/>
    </xf>
    <xf numFmtId="0" fontId="15" fillId="0" borderId="13" xfId="62" applyFont="1" applyFill="1" applyBorder="1">
      <alignment/>
      <protection/>
    </xf>
    <xf numFmtId="0" fontId="17" fillId="0" borderId="26" xfId="62" applyFont="1" applyFill="1" applyBorder="1" applyAlignment="1">
      <alignment horizontal="center"/>
      <protection/>
    </xf>
    <xf numFmtId="0" fontId="15" fillId="0" borderId="16" xfId="61" applyFont="1" applyBorder="1" applyAlignment="1">
      <alignment vertical="center"/>
      <protection/>
    </xf>
    <xf numFmtId="0" fontId="17" fillId="0" borderId="35" xfId="62" applyFont="1" applyBorder="1" applyAlignment="1">
      <alignment horizontal="center"/>
      <protection/>
    </xf>
    <xf numFmtId="0" fontId="17" fillId="0" borderId="11" xfId="62" applyFont="1" applyBorder="1" applyAlignment="1">
      <alignment horizontal="center"/>
      <protection/>
    </xf>
    <xf numFmtId="0" fontId="17" fillId="0" borderId="36" xfId="62" applyFont="1" applyBorder="1" applyAlignment="1">
      <alignment horizontal="center"/>
      <protection/>
    </xf>
    <xf numFmtId="0" fontId="17" fillId="0" borderId="37" xfId="62" applyFont="1" applyBorder="1" applyAlignment="1">
      <alignment horizontal="center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/>
      <protection/>
    </xf>
    <xf numFmtId="0" fontId="17" fillId="0" borderId="28" xfId="62" applyNumberFormat="1" applyFont="1" applyBorder="1" applyAlignment="1">
      <alignment horizontal="center"/>
      <protection/>
    </xf>
    <xf numFmtId="177" fontId="17" fillId="0" borderId="39" xfId="62" applyNumberFormat="1" applyFont="1" applyBorder="1" applyAlignment="1">
      <alignment horizontal="center"/>
      <protection/>
    </xf>
    <xf numFmtId="0" fontId="17" fillId="0" borderId="39" xfId="62" applyNumberFormat="1" applyFont="1" applyBorder="1" applyAlignment="1">
      <alignment horizontal="center"/>
      <protection/>
    </xf>
    <xf numFmtId="0" fontId="17" fillId="0" borderId="28" xfId="62" applyFont="1" applyBorder="1" applyAlignment="1">
      <alignment horizontal="center"/>
      <protection/>
    </xf>
    <xf numFmtId="0" fontId="17" fillId="0" borderId="40" xfId="62" applyFont="1" applyBorder="1" applyAlignment="1">
      <alignment horizontal="center" vertical="center"/>
      <protection/>
    </xf>
    <xf numFmtId="0" fontId="17" fillId="0" borderId="41" xfId="62" applyFont="1" applyBorder="1" applyAlignment="1">
      <alignment horizontal="center"/>
      <protection/>
    </xf>
    <xf numFmtId="0" fontId="17" fillId="0" borderId="39" xfId="62" applyFont="1" applyBorder="1" applyAlignment="1">
      <alignment horizontal="center"/>
      <protection/>
    </xf>
    <xf numFmtId="0" fontId="17" fillId="0" borderId="40" xfId="62" applyFont="1" applyBorder="1" applyAlignment="1">
      <alignment horizontal="center"/>
      <protection/>
    </xf>
    <xf numFmtId="0" fontId="17" fillId="0" borderId="42" xfId="62" applyFont="1" applyBorder="1" applyAlignment="1">
      <alignment horizontal="center" vertical="center"/>
      <protection/>
    </xf>
    <xf numFmtId="49" fontId="17" fillId="0" borderId="28" xfId="62" applyNumberFormat="1" applyFont="1" applyBorder="1" applyAlignment="1">
      <alignment horizontal="center"/>
      <protection/>
    </xf>
    <xf numFmtId="0" fontId="17" fillId="0" borderId="43" xfId="62" applyFont="1" applyBorder="1" applyAlignment="1">
      <alignment horizontal="center" vertical="center"/>
      <protection/>
    </xf>
    <xf numFmtId="0" fontId="17" fillId="0" borderId="44" xfId="62" applyFont="1" applyBorder="1" applyAlignment="1">
      <alignment horizontal="center"/>
      <protection/>
    </xf>
    <xf numFmtId="0" fontId="17" fillId="0" borderId="13" xfId="62" applyFont="1" applyBorder="1" applyAlignment="1">
      <alignment horizontal="center"/>
      <protection/>
    </xf>
    <xf numFmtId="177" fontId="17" fillId="0" borderId="45" xfId="62" applyNumberFormat="1" applyFont="1" applyBorder="1" applyAlignment="1">
      <alignment horizontal="center"/>
      <protection/>
    </xf>
    <xf numFmtId="0" fontId="17" fillId="0" borderId="25" xfId="62" applyNumberFormat="1" applyFont="1" applyBorder="1" applyAlignment="1">
      <alignment horizontal="center"/>
      <protection/>
    </xf>
    <xf numFmtId="0" fontId="17" fillId="0" borderId="34" xfId="62" applyNumberFormat="1" applyFont="1" applyBorder="1" applyAlignment="1">
      <alignment horizontal="center"/>
      <protection/>
    </xf>
    <xf numFmtId="0" fontId="17" fillId="0" borderId="46" xfId="62" applyFont="1" applyBorder="1" applyAlignment="1">
      <alignment horizontal="center"/>
      <protection/>
    </xf>
    <xf numFmtId="177" fontId="15" fillId="0" borderId="39" xfId="62" applyNumberFormat="1" applyFont="1" applyBorder="1" applyAlignment="1">
      <alignment horizontal="center"/>
      <protection/>
    </xf>
    <xf numFmtId="0" fontId="15" fillId="0" borderId="39" xfId="62" applyNumberFormat="1" applyFont="1" applyBorder="1" applyAlignment="1">
      <alignment horizontal="center"/>
      <protection/>
    </xf>
    <xf numFmtId="0" fontId="17" fillId="0" borderId="47" xfId="62" applyFont="1" applyBorder="1" applyAlignment="1">
      <alignment horizontal="center"/>
      <protection/>
    </xf>
    <xf numFmtId="177" fontId="15" fillId="0" borderId="25" xfId="62" applyNumberFormat="1" applyFont="1" applyBorder="1" applyAlignment="1">
      <alignment horizontal="center"/>
      <protection/>
    </xf>
    <xf numFmtId="0" fontId="15" fillId="0" borderId="25" xfId="62" applyNumberFormat="1" applyFont="1" applyBorder="1" applyAlignment="1">
      <alignment horizontal="center"/>
      <protection/>
    </xf>
    <xf numFmtId="0" fontId="17" fillId="0" borderId="48" xfId="62" applyFont="1" applyBorder="1" applyAlignment="1">
      <alignment horizontal="center"/>
      <protection/>
    </xf>
    <xf numFmtId="49" fontId="15" fillId="0" borderId="49" xfId="62" applyNumberFormat="1" applyFont="1" applyBorder="1" applyAlignment="1">
      <alignment horizontal="center"/>
      <protection/>
    </xf>
    <xf numFmtId="49" fontId="15" fillId="0" borderId="23" xfId="62" applyNumberFormat="1" applyFont="1" applyBorder="1" applyAlignment="1">
      <alignment horizontal="center"/>
      <protection/>
    </xf>
    <xf numFmtId="0" fontId="15" fillId="0" borderId="11" xfId="0" applyFont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right" vertical="center"/>
    </xf>
    <xf numFmtId="0" fontId="63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vertical="center"/>
    </xf>
    <xf numFmtId="0" fontId="15" fillId="0" borderId="27" xfId="61" applyFont="1" applyBorder="1">
      <alignment vertical="center"/>
      <protection/>
    </xf>
    <xf numFmtId="0" fontId="15" fillId="0" borderId="62" xfId="61" applyFont="1" applyBorder="1">
      <alignment vertical="center"/>
      <protection/>
    </xf>
    <xf numFmtId="0" fontId="15" fillId="0" borderId="27" xfId="61" applyFont="1" applyBorder="1" applyAlignment="1">
      <alignment horizontal="center" textRotation="255"/>
      <protection/>
    </xf>
    <xf numFmtId="0" fontId="15" fillId="0" borderId="63" xfId="61" applyFont="1" applyBorder="1" applyAlignment="1">
      <alignment horizontal="center" vertical="top" textRotation="255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64" xfId="61" applyFont="1" applyBorder="1" applyAlignment="1">
      <alignment horizontal="center" vertical="center"/>
      <protection/>
    </xf>
    <xf numFmtId="0" fontId="15" fillId="0" borderId="65" xfId="61" applyFont="1" applyBorder="1" applyAlignment="1">
      <alignment horizontal="center" vertical="center"/>
      <protection/>
    </xf>
    <xf numFmtId="0" fontId="15" fillId="0" borderId="66" xfId="61" applyFont="1" applyBorder="1">
      <alignment vertical="center"/>
      <protection/>
    </xf>
    <xf numFmtId="0" fontId="15" fillId="0" borderId="67" xfId="61" applyFont="1" applyBorder="1">
      <alignment vertical="center"/>
      <protection/>
    </xf>
    <xf numFmtId="0" fontId="15" fillId="0" borderId="68" xfId="61" applyFont="1" applyBorder="1" applyAlignment="1">
      <alignment horizontal="center" vertical="center"/>
      <protection/>
    </xf>
    <xf numFmtId="0" fontId="15" fillId="0" borderId="69" xfId="61" applyFont="1" applyBorder="1" applyAlignment="1">
      <alignment horizontal="center" vertical="center"/>
      <protection/>
    </xf>
    <xf numFmtId="0" fontId="15" fillId="0" borderId="69" xfId="61" applyFont="1" applyBorder="1">
      <alignment vertical="center"/>
      <protection/>
    </xf>
    <xf numFmtId="0" fontId="15" fillId="0" borderId="63" xfId="61" applyFont="1" applyBorder="1">
      <alignment vertical="center"/>
      <protection/>
    </xf>
    <xf numFmtId="0" fontId="15" fillId="0" borderId="70" xfId="61" applyFont="1" applyBorder="1">
      <alignment vertical="center"/>
      <protection/>
    </xf>
    <xf numFmtId="0" fontId="15" fillId="0" borderId="68" xfId="61" applyFont="1" applyBorder="1">
      <alignment vertical="center"/>
      <protection/>
    </xf>
    <xf numFmtId="0" fontId="15" fillId="0" borderId="71" xfId="61" applyFont="1" applyBorder="1">
      <alignment vertical="center"/>
      <protection/>
    </xf>
    <xf numFmtId="0" fontId="15" fillId="0" borderId="71" xfId="61" applyFont="1" applyBorder="1" applyAlignment="1">
      <alignment horizontal="center" vertical="center"/>
      <protection/>
    </xf>
    <xf numFmtId="0" fontId="15" fillId="0" borderId="65" xfId="61" applyFont="1" applyBorder="1">
      <alignment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67" xfId="61" applyFont="1" applyBorder="1" applyAlignment="1">
      <alignment horizontal="center" textRotation="255"/>
      <protection/>
    </xf>
    <xf numFmtId="0" fontId="15" fillId="0" borderId="66" xfId="61" applyFont="1" applyBorder="1" applyAlignment="1">
      <alignment horizontal="center" vertical="top" textRotation="255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0" borderId="63" xfId="61" applyFont="1" applyBorder="1" applyAlignment="1">
      <alignment horizontal="center" vertical="center"/>
      <protection/>
    </xf>
    <xf numFmtId="0" fontId="15" fillId="0" borderId="72" xfId="61" applyFont="1" applyBorder="1" applyAlignment="1">
      <alignment vertical="center"/>
      <protection/>
    </xf>
    <xf numFmtId="0" fontId="15" fillId="0" borderId="67" xfId="61" applyFont="1" applyBorder="1" applyAlignment="1">
      <alignment horizontal="center" vertical="center"/>
      <protection/>
    </xf>
    <xf numFmtId="0" fontId="15" fillId="0" borderId="62" xfId="61" applyFont="1" applyBorder="1" applyAlignment="1">
      <alignment horizontal="center" vertical="center"/>
      <protection/>
    </xf>
    <xf numFmtId="0" fontId="15" fillId="0" borderId="72" xfId="61" applyFont="1" applyBorder="1" applyAlignment="1">
      <alignment horizontal="center" vertical="center"/>
      <protection/>
    </xf>
    <xf numFmtId="0" fontId="18" fillId="0" borderId="0" xfId="62" applyFont="1" applyAlignment="1">
      <alignment horizontal="center"/>
      <protection/>
    </xf>
    <xf numFmtId="0" fontId="17" fillId="0" borderId="20" xfId="62" applyFont="1" applyBorder="1" applyAlignment="1">
      <alignment horizontal="center"/>
      <protection/>
    </xf>
    <xf numFmtId="0" fontId="17" fillId="0" borderId="30" xfId="62" applyFont="1" applyBorder="1" applyAlignment="1">
      <alignment horizontal="center"/>
      <protection/>
    </xf>
    <xf numFmtId="0" fontId="17" fillId="0" borderId="73" xfId="62" applyFont="1" applyBorder="1" applyAlignment="1">
      <alignment horizontal="center"/>
      <protection/>
    </xf>
    <xf numFmtId="0" fontId="17" fillId="0" borderId="29" xfId="62" applyFont="1" applyBorder="1" applyAlignment="1">
      <alignment horizontal="center"/>
      <protection/>
    </xf>
    <xf numFmtId="0" fontId="17" fillId="0" borderId="74" xfId="62" applyFont="1" applyBorder="1" applyAlignment="1">
      <alignment horizontal="center"/>
      <protection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20" fontId="7" fillId="0" borderId="81" xfId="0" applyNumberFormat="1" applyFont="1" applyBorder="1" applyAlignment="1">
      <alignment horizontal="center" vertical="center"/>
    </xf>
    <xf numFmtId="20" fontId="7" fillId="0" borderId="82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20" fontId="25" fillId="0" borderId="17" xfId="0" applyNumberFormat="1" applyFont="1" applyBorder="1" applyAlignment="1">
      <alignment horizontal="center" vertical="center" wrapText="1"/>
    </xf>
    <xf numFmtId="20" fontId="25" fillId="0" borderId="11" xfId="0" applyNumberFormat="1" applyFont="1" applyBorder="1" applyAlignment="1">
      <alignment horizontal="center" vertical="center" wrapText="1"/>
    </xf>
    <xf numFmtId="20" fontId="25" fillId="0" borderId="87" xfId="0" applyNumberFormat="1" applyFont="1" applyBorder="1" applyAlignment="1">
      <alignment horizontal="center" vertical="center" wrapText="1"/>
    </xf>
    <xf numFmtId="20" fontId="25" fillId="0" borderId="88" xfId="0" applyNumberFormat="1" applyFont="1" applyBorder="1" applyAlignment="1">
      <alignment horizontal="center" vertical="center" wrapText="1"/>
    </xf>
    <xf numFmtId="20" fontId="25" fillId="0" borderId="52" xfId="0" applyNumberFormat="1" applyFont="1" applyBorder="1" applyAlignment="1">
      <alignment horizontal="center" vertical="center" wrapText="1"/>
    </xf>
    <xf numFmtId="20" fontId="25" fillId="0" borderId="89" xfId="0" applyNumberFormat="1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NumberFormat="1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20" fontId="25" fillId="0" borderId="11" xfId="0" applyNumberFormat="1" applyFont="1" applyBorder="1" applyAlignment="1">
      <alignment horizontal="center" vertical="center"/>
    </xf>
    <xf numFmtId="20" fontId="25" fillId="0" borderId="50" xfId="0" applyNumberFormat="1" applyFont="1" applyBorder="1" applyAlignment="1">
      <alignment horizontal="center" vertical="center"/>
    </xf>
    <xf numFmtId="20" fontId="25" fillId="0" borderId="27" xfId="0" applyNumberFormat="1" applyFont="1" applyBorder="1" applyAlignment="1">
      <alignment horizontal="center" vertical="center"/>
    </xf>
    <xf numFmtId="20" fontId="25" fillId="0" borderId="0" xfId="0" applyNumberFormat="1" applyFont="1" applyBorder="1" applyAlignment="1">
      <alignment horizontal="center" vertical="center"/>
    </xf>
    <xf numFmtId="20" fontId="25" fillId="0" borderId="58" xfId="0" applyNumberFormat="1" applyFont="1" applyBorder="1" applyAlignment="1">
      <alignment horizontal="center" vertical="center"/>
    </xf>
    <xf numFmtId="20" fontId="25" fillId="0" borderId="26" xfId="0" applyNumberFormat="1" applyFont="1" applyBorder="1" applyAlignment="1">
      <alignment horizontal="center" vertical="center"/>
    </xf>
    <xf numFmtId="20" fontId="25" fillId="0" borderId="13" xfId="0" applyNumberFormat="1" applyFont="1" applyBorder="1" applyAlignment="1">
      <alignment horizontal="center" vertical="center"/>
    </xf>
    <xf numFmtId="20" fontId="25" fillId="0" borderId="60" xfId="0" applyNumberFormat="1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15" fillId="0" borderId="0" xfId="61" applyFont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right" vertical="center" textRotation="255"/>
      <protection/>
    </xf>
    <xf numFmtId="0" fontId="15" fillId="0" borderId="0" xfId="61" applyFont="1" applyBorder="1" applyAlignment="1">
      <alignment horizontal="right" vertical="center" textRotation="255"/>
      <protection/>
    </xf>
    <xf numFmtId="0" fontId="15" fillId="0" borderId="27" xfId="61" applyFont="1" applyBorder="1" applyAlignment="1">
      <alignment vertical="center"/>
      <protection/>
    </xf>
    <xf numFmtId="0" fontId="15" fillId="0" borderId="67" xfId="61" applyFont="1" applyBorder="1" applyAlignment="1">
      <alignment vertical="center"/>
      <protection/>
    </xf>
    <xf numFmtId="0" fontId="15" fillId="0" borderId="71" xfId="61" applyFont="1" applyBorder="1" applyAlignment="1">
      <alignment vertical="center"/>
      <protection/>
    </xf>
    <xf numFmtId="0" fontId="15" fillId="0" borderId="13" xfId="61" applyFont="1" applyBorder="1" applyAlignment="1">
      <alignment vertical="center"/>
      <protection/>
    </xf>
    <xf numFmtId="0" fontId="15" fillId="0" borderId="10" xfId="61" applyFont="1" applyBorder="1" applyAlignment="1">
      <alignment vertical="center"/>
      <protection/>
    </xf>
    <xf numFmtId="0" fontId="15" fillId="0" borderId="16" xfId="61" applyFont="1" applyBorder="1" applyAlignment="1">
      <alignment vertical="center"/>
      <protection/>
    </xf>
    <xf numFmtId="0" fontId="15" fillId="0" borderId="69" xfId="61" applyFont="1" applyBorder="1" applyAlignment="1">
      <alignment vertical="center"/>
      <protection/>
    </xf>
    <xf numFmtId="0" fontId="15" fillId="34" borderId="12" xfId="61" applyFont="1" applyFill="1" applyBorder="1" applyAlignment="1">
      <alignment horizontal="center" vertical="center"/>
      <protection/>
    </xf>
    <xf numFmtId="0" fontId="15" fillId="34" borderId="26" xfId="61" applyFont="1" applyFill="1" applyBorder="1" applyAlignment="1">
      <alignment horizontal="center" vertical="center"/>
      <protection/>
    </xf>
    <xf numFmtId="0" fontId="15" fillId="34" borderId="16" xfId="61" applyFont="1" applyFill="1" applyBorder="1" applyAlignment="1">
      <alignment horizontal="center" vertical="center"/>
      <protection/>
    </xf>
    <xf numFmtId="0" fontId="15" fillId="34" borderId="14" xfId="61" applyFont="1" applyFill="1" applyBorder="1" applyAlignment="1">
      <alignment horizontal="center" vertical="center"/>
      <protection/>
    </xf>
    <xf numFmtId="0" fontId="15" fillId="0" borderId="14" xfId="61" applyFont="1" applyBorder="1" applyAlignment="1">
      <alignment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Border="1" applyAlignment="1">
      <alignment vertical="center"/>
      <protection/>
    </xf>
    <xf numFmtId="0" fontId="22" fillId="0" borderId="0" xfId="6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 wrapText="1"/>
      <protection/>
    </xf>
    <xf numFmtId="0" fontId="24" fillId="0" borderId="0" xfId="61" applyFont="1" applyAlignment="1">
      <alignment horizontal="center" vertical="center"/>
      <protection/>
    </xf>
    <xf numFmtId="0" fontId="15" fillId="0" borderId="108" xfId="61" applyFont="1" applyBorder="1" applyAlignment="1">
      <alignment vertical="center"/>
      <protection/>
    </xf>
    <xf numFmtId="0" fontId="15" fillId="0" borderId="64" xfId="61" applyFont="1" applyBorder="1" applyAlignment="1">
      <alignment vertical="center"/>
      <protection/>
    </xf>
    <xf numFmtId="0" fontId="15" fillId="0" borderId="62" xfId="61" applyFont="1" applyBorder="1" applyAlignment="1">
      <alignment horizontal="center" vertical="center"/>
      <protection/>
    </xf>
    <xf numFmtId="0" fontId="66" fillId="35" borderId="17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/>
    </xf>
    <xf numFmtId="0" fontId="66" fillId="35" borderId="16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horizontal="center" vertical="center"/>
    </xf>
    <xf numFmtId="0" fontId="66" fillId="35" borderId="13" xfId="0" applyFont="1" applyFill="1" applyBorder="1" applyAlignment="1">
      <alignment horizontal="center" vertical="center"/>
    </xf>
    <xf numFmtId="0" fontId="66" fillId="35" borderId="14" xfId="0" applyFont="1" applyFill="1" applyBorder="1" applyAlignment="1">
      <alignment horizontal="center" vertical="center"/>
    </xf>
    <xf numFmtId="49" fontId="66" fillId="35" borderId="26" xfId="62" applyNumberFormat="1" applyFont="1" applyFill="1" applyBorder="1" applyAlignment="1">
      <alignment horizontal="center"/>
      <protection/>
    </xf>
    <xf numFmtId="0" fontId="67" fillId="35" borderId="26" xfId="62" applyFont="1" applyFill="1" applyBorder="1" applyAlignment="1">
      <alignment horizontal="center"/>
      <protection/>
    </xf>
    <xf numFmtId="0" fontId="67" fillId="35" borderId="48" xfId="62" applyFont="1" applyFill="1" applyBorder="1" applyAlignment="1">
      <alignment horizontal="center"/>
      <protection/>
    </xf>
    <xf numFmtId="0" fontId="67" fillId="35" borderId="13" xfId="62" applyFont="1" applyFill="1" applyBorder="1" applyAlignment="1">
      <alignment horizontal="center"/>
      <protection/>
    </xf>
    <xf numFmtId="0" fontId="67" fillId="35" borderId="44" xfId="62" applyFont="1" applyFill="1" applyBorder="1" applyAlignment="1">
      <alignment horizontal="center"/>
      <protection/>
    </xf>
    <xf numFmtId="0" fontId="67" fillId="35" borderId="25" xfId="62" applyFont="1" applyFill="1" applyBorder="1" applyAlignment="1">
      <alignment horizontal="center"/>
      <protection/>
    </xf>
    <xf numFmtId="177" fontId="66" fillId="35" borderId="25" xfId="62" applyNumberFormat="1" applyFont="1" applyFill="1" applyBorder="1" applyAlignment="1">
      <alignment horizontal="center"/>
      <protection/>
    </xf>
    <xf numFmtId="0" fontId="66" fillId="35" borderId="25" xfId="62" applyNumberFormat="1" applyFont="1" applyFill="1" applyBorder="1" applyAlignment="1">
      <alignment horizontal="center"/>
      <protection/>
    </xf>
    <xf numFmtId="0" fontId="66" fillId="35" borderId="17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vertical="center"/>
    </xf>
    <xf numFmtId="0" fontId="66" fillId="35" borderId="16" xfId="0" applyFont="1" applyFill="1" applyBorder="1" applyAlignment="1">
      <alignment horizontal="center" vertical="center"/>
    </xf>
    <xf numFmtId="0" fontId="66" fillId="35" borderId="12" xfId="61" applyFont="1" applyFill="1" applyBorder="1" applyAlignment="1">
      <alignment horizontal="center" vertical="center"/>
      <protection/>
    </xf>
    <xf numFmtId="0" fontId="66" fillId="35" borderId="16" xfId="61" applyFont="1" applyFill="1" applyBorder="1" applyAlignment="1">
      <alignment horizontal="center" vertical="center"/>
      <protection/>
    </xf>
    <xf numFmtId="0" fontId="66" fillId="35" borderId="26" xfId="61" applyFont="1" applyFill="1" applyBorder="1" applyAlignment="1">
      <alignment horizontal="center" vertical="center"/>
      <protection/>
    </xf>
    <xf numFmtId="0" fontId="66" fillId="35" borderId="1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11南郷フェスタ対戦表3Tx8B" xfId="61"/>
    <cellStyle name="標準_第30回組み合わせ、予備日対戦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11</xdr:col>
      <xdr:colOff>9525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>
          <a:off x="3619500" y="219075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6305550" y="5257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10"/>
        <xdr:cNvSpPr>
          <a:spLocks/>
        </xdr:cNvSpPr>
      </xdr:nvSpPr>
      <xdr:spPr>
        <a:xfrm>
          <a:off x="3619500" y="328612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9525</xdr:colOff>
      <xdr:row>22</xdr:row>
      <xdr:rowOff>0</xdr:rowOff>
    </xdr:to>
    <xdr:sp>
      <xdr:nvSpPr>
        <xdr:cNvPr id="4" name="Line 11"/>
        <xdr:cNvSpPr>
          <a:spLocks/>
        </xdr:cNvSpPr>
      </xdr:nvSpPr>
      <xdr:spPr>
        <a:xfrm>
          <a:off x="3619500" y="43815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9525</xdr:colOff>
      <xdr:row>27</xdr:row>
      <xdr:rowOff>0</xdr:rowOff>
    </xdr:to>
    <xdr:sp>
      <xdr:nvSpPr>
        <xdr:cNvPr id="5" name="Line 12"/>
        <xdr:cNvSpPr>
          <a:spLocks/>
        </xdr:cNvSpPr>
      </xdr:nvSpPr>
      <xdr:spPr>
        <a:xfrm>
          <a:off x="3619500" y="547687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9525</xdr:colOff>
      <xdr:row>32</xdr:row>
      <xdr:rowOff>0</xdr:rowOff>
    </xdr:to>
    <xdr:sp>
      <xdr:nvSpPr>
        <xdr:cNvPr id="6" name="Line 13"/>
        <xdr:cNvSpPr>
          <a:spLocks/>
        </xdr:cNvSpPr>
      </xdr:nvSpPr>
      <xdr:spPr>
        <a:xfrm>
          <a:off x="3619500" y="657225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9525</xdr:colOff>
      <xdr:row>37</xdr:row>
      <xdr:rowOff>0</xdr:rowOff>
    </xdr:to>
    <xdr:sp>
      <xdr:nvSpPr>
        <xdr:cNvPr id="7" name="Line 14"/>
        <xdr:cNvSpPr>
          <a:spLocks/>
        </xdr:cNvSpPr>
      </xdr:nvSpPr>
      <xdr:spPr>
        <a:xfrm>
          <a:off x="3619500" y="766762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9525</xdr:colOff>
      <xdr:row>42</xdr:row>
      <xdr:rowOff>0</xdr:rowOff>
    </xdr:to>
    <xdr:sp>
      <xdr:nvSpPr>
        <xdr:cNvPr id="8" name="Line 15"/>
        <xdr:cNvSpPr>
          <a:spLocks/>
        </xdr:cNvSpPr>
      </xdr:nvSpPr>
      <xdr:spPr>
        <a:xfrm>
          <a:off x="3619500" y="87630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9525</xdr:colOff>
      <xdr:row>7</xdr:row>
      <xdr:rowOff>9525</xdr:rowOff>
    </xdr:to>
    <xdr:sp>
      <xdr:nvSpPr>
        <xdr:cNvPr id="9" name="直線コネクタ 2"/>
        <xdr:cNvSpPr>
          <a:spLocks/>
        </xdr:cNvSpPr>
      </xdr:nvSpPr>
      <xdr:spPr>
        <a:xfrm>
          <a:off x="1133475" y="1095375"/>
          <a:ext cx="24955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11</xdr:col>
      <xdr:colOff>19050</xdr:colOff>
      <xdr:row>12</xdr:row>
      <xdr:rowOff>9525</xdr:rowOff>
    </xdr:to>
    <xdr:sp>
      <xdr:nvSpPr>
        <xdr:cNvPr id="10" name="直線コネクタ 4"/>
        <xdr:cNvSpPr>
          <a:spLocks/>
        </xdr:cNvSpPr>
      </xdr:nvSpPr>
      <xdr:spPr>
        <a:xfrm>
          <a:off x="1133475" y="2190750"/>
          <a:ext cx="2505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11</xdr:col>
      <xdr:colOff>9525</xdr:colOff>
      <xdr:row>17</xdr:row>
      <xdr:rowOff>0</xdr:rowOff>
    </xdr:to>
    <xdr:sp>
      <xdr:nvSpPr>
        <xdr:cNvPr id="11" name="直線コネクタ 6"/>
        <xdr:cNvSpPr>
          <a:spLocks/>
        </xdr:cNvSpPr>
      </xdr:nvSpPr>
      <xdr:spPr>
        <a:xfrm>
          <a:off x="1133475" y="3286125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11</xdr:col>
      <xdr:colOff>19050</xdr:colOff>
      <xdr:row>22</xdr:row>
      <xdr:rowOff>9525</xdr:rowOff>
    </xdr:to>
    <xdr:sp>
      <xdr:nvSpPr>
        <xdr:cNvPr id="12" name="直線コネクタ 8"/>
        <xdr:cNvSpPr>
          <a:spLocks/>
        </xdr:cNvSpPr>
      </xdr:nvSpPr>
      <xdr:spPr>
        <a:xfrm>
          <a:off x="1133475" y="4381500"/>
          <a:ext cx="2505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9525</xdr:rowOff>
    </xdr:from>
    <xdr:to>
      <xdr:col>11</xdr:col>
      <xdr:colOff>19050</xdr:colOff>
      <xdr:row>27</xdr:row>
      <xdr:rowOff>9525</xdr:rowOff>
    </xdr:to>
    <xdr:sp>
      <xdr:nvSpPr>
        <xdr:cNvPr id="13" name="直線コネクタ 10"/>
        <xdr:cNvSpPr>
          <a:spLocks/>
        </xdr:cNvSpPr>
      </xdr:nvSpPr>
      <xdr:spPr>
        <a:xfrm>
          <a:off x="1133475" y="5486400"/>
          <a:ext cx="2505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11</xdr:col>
      <xdr:colOff>9525</xdr:colOff>
      <xdr:row>32</xdr:row>
      <xdr:rowOff>0</xdr:rowOff>
    </xdr:to>
    <xdr:sp>
      <xdr:nvSpPr>
        <xdr:cNvPr id="14" name="直線コネクタ 12"/>
        <xdr:cNvSpPr>
          <a:spLocks/>
        </xdr:cNvSpPr>
      </xdr:nvSpPr>
      <xdr:spPr>
        <a:xfrm>
          <a:off x="1133475" y="6572250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809625</xdr:colOff>
      <xdr:row>34</xdr:row>
      <xdr:rowOff>0</xdr:rowOff>
    </xdr:from>
    <xdr:to>
      <xdr:col>11</xdr:col>
      <xdr:colOff>9525</xdr:colOff>
      <xdr:row>37</xdr:row>
      <xdr:rowOff>9525</xdr:rowOff>
    </xdr:to>
    <xdr:sp>
      <xdr:nvSpPr>
        <xdr:cNvPr id="15" name="直線コネクタ 14"/>
        <xdr:cNvSpPr>
          <a:spLocks/>
        </xdr:cNvSpPr>
      </xdr:nvSpPr>
      <xdr:spPr>
        <a:xfrm>
          <a:off x="1123950" y="7667625"/>
          <a:ext cx="2505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11</xdr:col>
      <xdr:colOff>9525</xdr:colOff>
      <xdr:row>42</xdr:row>
      <xdr:rowOff>0</xdr:rowOff>
    </xdr:to>
    <xdr:sp>
      <xdr:nvSpPr>
        <xdr:cNvPr id="16" name="直線コネクタ 16"/>
        <xdr:cNvSpPr>
          <a:spLocks/>
        </xdr:cNvSpPr>
      </xdr:nvSpPr>
      <xdr:spPr>
        <a:xfrm>
          <a:off x="1133475" y="8763000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zoomScaleSheetLayoutView="100" workbookViewId="0" topLeftCell="A14">
      <selection activeCell="S31" sqref="S31"/>
    </sheetView>
  </sheetViews>
  <sheetFormatPr defaultColWidth="9.00390625" defaultRowHeight="15"/>
  <cols>
    <col min="1" max="1" width="4.7109375" style="11" customWidth="1"/>
    <col min="2" max="2" width="12.28125" style="11" customWidth="1"/>
    <col min="3" max="3" width="5.00390625" style="11" customWidth="1"/>
    <col min="4" max="4" width="2.421875" style="11" customWidth="1"/>
    <col min="5" max="6" width="5.00390625" style="11" customWidth="1"/>
    <col min="7" max="7" width="2.421875" style="11" customWidth="1"/>
    <col min="8" max="9" width="5.00390625" style="11" customWidth="1"/>
    <col min="10" max="10" width="2.421875" style="11" customWidth="1"/>
    <col min="11" max="11" width="5.00390625" style="11" customWidth="1"/>
    <col min="12" max="15" width="8.7109375" style="11" customWidth="1"/>
    <col min="16" max="16" width="5.421875" style="11" customWidth="1"/>
    <col min="17" max="16384" width="9.00390625" style="11" customWidth="1"/>
  </cols>
  <sheetData>
    <row r="1" spans="1:16" ht="24.75" customHeight="1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24.75" customHeight="1">
      <c r="A2" s="205" t="s">
        <v>33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9.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7"/>
    </row>
    <row r="4" spans="1:16" ht="17.25" customHeight="1">
      <c r="A4" s="50" t="s">
        <v>11</v>
      </c>
      <c r="B4" s="49" t="s">
        <v>12</v>
      </c>
      <c r="C4" s="206" t="str">
        <f>B5</f>
        <v>北野</v>
      </c>
      <c r="D4" s="207"/>
      <c r="E4" s="208"/>
      <c r="F4" s="209" t="str">
        <f>B6</f>
        <v>守谷</v>
      </c>
      <c r="G4" s="207"/>
      <c r="H4" s="208"/>
      <c r="I4" s="209" t="str">
        <f>B7</f>
        <v>南郷</v>
      </c>
      <c r="J4" s="207"/>
      <c r="K4" s="210"/>
      <c r="L4" s="52" t="s">
        <v>13</v>
      </c>
      <c r="M4" s="51" t="s">
        <v>14</v>
      </c>
      <c r="N4" s="51" t="s">
        <v>15</v>
      </c>
      <c r="O4" s="52" t="s">
        <v>16</v>
      </c>
      <c r="P4" s="53"/>
    </row>
    <row r="5" spans="1:16" ht="17.25" customHeight="1">
      <c r="A5" s="54" t="s">
        <v>17</v>
      </c>
      <c r="B5" s="119" t="s">
        <v>124</v>
      </c>
      <c r="C5" s="125"/>
      <c r="D5" s="126"/>
      <c r="E5" s="127"/>
      <c r="F5" s="128">
        <f>'1日目結果 '!D6</f>
        <v>2</v>
      </c>
      <c r="G5" s="129" t="str">
        <f>IF(F5="","",IF(F5-H5&gt;0,"○",IF(F5-H5&lt;0,"●","△")))</f>
        <v>○</v>
      </c>
      <c r="H5" s="130">
        <f>'1日目結果 '!F6</f>
        <v>0</v>
      </c>
      <c r="I5" s="128">
        <f>'1日目結果 '!D10</f>
        <v>6</v>
      </c>
      <c r="J5" s="129" t="str">
        <f>IF(I5="","",IF(I5-K5&gt;0,"○",IF(I5-K5&lt;0,"●","△")))</f>
        <v>○</v>
      </c>
      <c r="K5" s="127">
        <f>'1日目結果 '!F10</f>
        <v>0</v>
      </c>
      <c r="L5" s="131">
        <f>COUNTIF(C5:K5,"○")*3+COUNTIF(C5:K5,"△")</f>
        <v>6</v>
      </c>
      <c r="M5" s="132">
        <f>SUM(C5,F5,I5)-SUM(E5,H5,K5)</f>
        <v>8</v>
      </c>
      <c r="N5" s="133">
        <f>SUM(C5,F5,I5)</f>
        <v>8</v>
      </c>
      <c r="O5" s="131">
        <f>RANK(P5,$P5:$P7)</f>
        <v>1</v>
      </c>
      <c r="P5" s="73">
        <f>10000*L5+100*M5+N5</f>
        <v>60808</v>
      </c>
    </row>
    <row r="6" spans="1:16" ht="17.25" customHeight="1">
      <c r="A6" s="54" t="s">
        <v>18</v>
      </c>
      <c r="B6" s="119" t="s">
        <v>123</v>
      </c>
      <c r="C6" s="134">
        <f>H5</f>
        <v>0</v>
      </c>
      <c r="D6" s="135" t="str">
        <f>IF(C6="","",IF(C6-E6&gt;0,"○",IF(C6-E6&lt;0,"●","△")))</f>
        <v>●</v>
      </c>
      <c r="E6" s="136">
        <f>F5</f>
        <v>2</v>
      </c>
      <c r="F6" s="137"/>
      <c r="G6" s="138"/>
      <c r="H6" s="130"/>
      <c r="I6" s="137">
        <f>'1日目結果 '!D14</f>
        <v>2</v>
      </c>
      <c r="J6" s="139" t="str">
        <f>IF(I6="","",IF(I6-K6&gt;0,"○",IF(I6-K6&lt;0,"●","△")))</f>
        <v>○</v>
      </c>
      <c r="K6" s="127">
        <f>'1日目結果 '!F14</f>
        <v>1</v>
      </c>
      <c r="L6" s="140">
        <f>COUNTIF(C6:K6,"○")*3+COUNTIF(C6:K6,"△")</f>
        <v>3</v>
      </c>
      <c r="M6" s="132">
        <f>SUM(C6,F6,I6)-SUM(E6,H6,K6)</f>
        <v>-1</v>
      </c>
      <c r="N6" s="133">
        <f>SUM(C6,F6,I6)</f>
        <v>2</v>
      </c>
      <c r="O6" s="131">
        <f>RANK(P6,$P5:$P7)</f>
        <v>2</v>
      </c>
      <c r="P6" s="73">
        <f>10000*L6+100*M6+N6</f>
        <v>29902</v>
      </c>
    </row>
    <row r="7" spans="1:16" ht="17.25" customHeight="1">
      <c r="A7" s="55" t="s">
        <v>19</v>
      </c>
      <c r="B7" s="120" t="s">
        <v>120</v>
      </c>
      <c r="C7" s="52">
        <f>K5</f>
        <v>0</v>
      </c>
      <c r="D7" s="141" t="str">
        <f>IF(C7="","",IF(C7-E7&gt;0,"○",IF(C7-E7&lt;0,"●","△")))</f>
        <v>●</v>
      </c>
      <c r="E7" s="142">
        <f>I5</f>
        <v>6</v>
      </c>
      <c r="F7" s="51">
        <f>K6</f>
        <v>1</v>
      </c>
      <c r="G7" s="135" t="str">
        <f>IF(F7="","",IF(F7-H7&gt;0,"○",IF(F7-H7&lt;0,"●","△")))</f>
        <v>●</v>
      </c>
      <c r="H7" s="142">
        <f>I6</f>
        <v>2</v>
      </c>
      <c r="I7" s="51"/>
      <c r="J7" s="143"/>
      <c r="K7" s="143"/>
      <c r="L7" s="59">
        <f>COUNTIF(C7:K7,"○")*3+COUNTIF(C7:K7,"△")</f>
        <v>0</v>
      </c>
      <c r="M7" s="144">
        <f>SUM(C7,F7,I7)-SUM(E7,H7,K7)</f>
        <v>-7</v>
      </c>
      <c r="N7" s="145">
        <f>SUM(C7,F7,I7)</f>
        <v>1</v>
      </c>
      <c r="O7" s="146">
        <f>RANK(P7,$P5:$P7)</f>
        <v>3</v>
      </c>
      <c r="P7" s="73">
        <f>10000*L7+100*M7+N7</f>
        <v>-699</v>
      </c>
    </row>
    <row r="8" spans="1:16" ht="17.25" customHeight="1">
      <c r="A8" s="47"/>
      <c r="B8" s="121"/>
      <c r="C8" s="47"/>
      <c r="D8" s="47"/>
      <c r="E8" s="47"/>
      <c r="F8" s="47"/>
      <c r="G8" s="70"/>
      <c r="H8" s="47"/>
      <c r="I8" s="47"/>
      <c r="J8" s="47"/>
      <c r="K8" s="47"/>
      <c r="L8" s="56"/>
      <c r="M8" s="56"/>
      <c r="N8" s="56"/>
      <c r="O8" s="56"/>
      <c r="P8" s="72"/>
    </row>
    <row r="9" spans="1:16" ht="17.25" customHeight="1">
      <c r="A9" s="50" t="s">
        <v>20</v>
      </c>
      <c r="B9" s="122" t="s">
        <v>12</v>
      </c>
      <c r="C9" s="206" t="str">
        <f>B10</f>
        <v>草加東</v>
      </c>
      <c r="D9" s="207"/>
      <c r="E9" s="208"/>
      <c r="F9" s="209" t="str">
        <f>B11</f>
        <v>住吉</v>
      </c>
      <c r="G9" s="207"/>
      <c r="H9" s="208"/>
      <c r="I9" s="209" t="str">
        <f>B12</f>
        <v>彦成</v>
      </c>
      <c r="J9" s="207"/>
      <c r="K9" s="210"/>
      <c r="L9" s="59" t="s">
        <v>13</v>
      </c>
      <c r="M9" s="58" t="s">
        <v>14</v>
      </c>
      <c r="N9" s="58" t="s">
        <v>15</v>
      </c>
      <c r="O9" s="59" t="s">
        <v>16</v>
      </c>
      <c r="P9" s="71"/>
    </row>
    <row r="10" spans="1:16" ht="17.25" customHeight="1">
      <c r="A10" s="54" t="s">
        <v>17</v>
      </c>
      <c r="B10" s="119" t="s">
        <v>118</v>
      </c>
      <c r="C10" s="125"/>
      <c r="D10" s="147"/>
      <c r="E10" s="130"/>
      <c r="F10" s="128">
        <f>'1日目結果 '!H6</f>
        <v>1</v>
      </c>
      <c r="G10" s="147" t="str">
        <f>IF(F10="","",IF(F10-H10&gt;0,"○",IF(F10-H10&lt;0,"●","△")))</f>
        <v>○</v>
      </c>
      <c r="H10" s="130">
        <f>'1日目結果 '!J6</f>
        <v>0</v>
      </c>
      <c r="I10" s="128">
        <f>'1日目結果 '!H10</f>
        <v>0</v>
      </c>
      <c r="J10" s="147" t="str">
        <f>IF(I10="","",IF(I10-K10&gt;0,"○",IF(I10-K10&lt;0,"●","△")))</f>
        <v>△</v>
      </c>
      <c r="K10" s="127">
        <f>'1日目結果 '!J10</f>
        <v>0</v>
      </c>
      <c r="L10" s="54">
        <f>COUNTIF(C10:K10,"○")*3+COUNTIF(C10:K10,"△")</f>
        <v>4</v>
      </c>
      <c r="M10" s="148">
        <f>SUM(C10,F10,I10)-SUM(E10,H10,K10)</f>
        <v>1</v>
      </c>
      <c r="N10" s="149">
        <f>SUM(C10,F10,I10)</f>
        <v>1</v>
      </c>
      <c r="O10" s="54">
        <f>RANK(P10,$P10:$P12)</f>
        <v>2</v>
      </c>
      <c r="P10" s="73">
        <f>10000*L10+100*M10+N10</f>
        <v>40101</v>
      </c>
    </row>
    <row r="11" spans="1:16" ht="17.25" customHeight="1">
      <c r="A11" s="54" t="s">
        <v>18</v>
      </c>
      <c r="B11" s="119" t="s">
        <v>110</v>
      </c>
      <c r="C11" s="134">
        <f>H10</f>
        <v>0</v>
      </c>
      <c r="D11" s="127" t="str">
        <f>IF(C11="","",IF(C11-E11&gt;0,"○",IF(C11-E11&lt;0,"●","△")))</f>
        <v>●</v>
      </c>
      <c r="E11" s="130">
        <f>F10</f>
        <v>1</v>
      </c>
      <c r="F11" s="137"/>
      <c r="G11" s="127"/>
      <c r="H11" s="130"/>
      <c r="I11" s="137">
        <f>'1日目結果 '!H14</f>
        <v>0</v>
      </c>
      <c r="J11" s="127" t="str">
        <f>IF(I11="","",IF(I11-K11&gt;0,"○",IF(I11-K11&lt;0,"●","△")))</f>
        <v>●</v>
      </c>
      <c r="K11" s="127">
        <f>'1日目結果 '!J14</f>
        <v>2</v>
      </c>
      <c r="L11" s="54">
        <f>COUNTIF(C11:K11,"○")*3+COUNTIF(C11:K11,"△")</f>
        <v>0</v>
      </c>
      <c r="M11" s="148">
        <f>SUM(C11,F11,I11)-SUM(E11,H11,K11)</f>
        <v>-3</v>
      </c>
      <c r="N11" s="149">
        <f>SUM(C11,F11,I11)</f>
        <v>0</v>
      </c>
      <c r="O11" s="54">
        <f>RANK(P11,$P10:$P12)</f>
        <v>3</v>
      </c>
      <c r="P11" s="73">
        <f>10000*L11+100*M11+N11</f>
        <v>-300</v>
      </c>
    </row>
    <row r="12" spans="1:16" ht="17.25" customHeight="1">
      <c r="A12" s="55" t="s">
        <v>19</v>
      </c>
      <c r="B12" s="123" t="s">
        <v>114</v>
      </c>
      <c r="C12" s="52">
        <f>K10</f>
        <v>0</v>
      </c>
      <c r="D12" s="143" t="str">
        <f>IF(C12="","",IF(C12-E12&gt;0,"○",IF(C12-E12&lt;0,"●","△")))</f>
        <v>△</v>
      </c>
      <c r="E12" s="142">
        <f>I10</f>
        <v>0</v>
      </c>
      <c r="F12" s="51">
        <f>K11</f>
        <v>2</v>
      </c>
      <c r="G12" s="143" t="str">
        <f>IF(F12="","",IF(F12-H12&gt;0,"○",IF(F12-H12&lt;0,"●","△")))</f>
        <v>○</v>
      </c>
      <c r="H12" s="150">
        <f>I11</f>
        <v>0</v>
      </c>
      <c r="I12" s="51"/>
      <c r="J12" s="143"/>
      <c r="K12" s="143"/>
      <c r="L12" s="55">
        <f>COUNTIF(C12:K12,"○")*3+COUNTIF(C12:K12,"△")</f>
        <v>4</v>
      </c>
      <c r="M12" s="151">
        <f>SUM(C12,F12,I12)-SUM(E12,H12,K12)</f>
        <v>2</v>
      </c>
      <c r="N12" s="152">
        <f>SUM(C12,F12,I12)</f>
        <v>2</v>
      </c>
      <c r="O12" s="55">
        <f>RANK(P12,$P10:$P12)</f>
        <v>1</v>
      </c>
      <c r="P12" s="73">
        <f>10000*L12+100*M12+N12</f>
        <v>40202</v>
      </c>
    </row>
    <row r="13" spans="1:16" ht="17.25" customHeight="1">
      <c r="A13" s="47"/>
      <c r="B13" s="121"/>
      <c r="C13" s="47"/>
      <c r="D13" s="47"/>
      <c r="E13" s="47"/>
      <c r="F13" s="47"/>
      <c r="G13" s="47"/>
      <c r="H13" s="47"/>
      <c r="I13" s="47"/>
      <c r="J13" s="47"/>
      <c r="K13" s="47"/>
      <c r="L13" s="56"/>
      <c r="M13" s="56"/>
      <c r="N13" s="56"/>
      <c r="O13" s="56"/>
      <c r="P13" s="72"/>
    </row>
    <row r="14" spans="1:16" ht="17.25" customHeight="1">
      <c r="A14" s="50" t="s">
        <v>21</v>
      </c>
      <c r="B14" s="122" t="s">
        <v>12</v>
      </c>
      <c r="C14" s="206" t="str">
        <f>B15</f>
        <v>松伏</v>
      </c>
      <c r="D14" s="207"/>
      <c r="E14" s="208"/>
      <c r="F14" s="209" t="str">
        <f>B16</f>
        <v>幸松</v>
      </c>
      <c r="G14" s="207"/>
      <c r="H14" s="208"/>
      <c r="I14" s="209" t="str">
        <f>B17</f>
        <v>利根</v>
      </c>
      <c r="J14" s="207"/>
      <c r="K14" s="210"/>
      <c r="L14" s="59" t="s">
        <v>13</v>
      </c>
      <c r="M14" s="58" t="s">
        <v>14</v>
      </c>
      <c r="N14" s="58" t="s">
        <v>15</v>
      </c>
      <c r="O14" s="59" t="s">
        <v>16</v>
      </c>
      <c r="P14" s="71"/>
    </row>
    <row r="15" spans="1:16" ht="17.25" customHeight="1">
      <c r="A15" s="54" t="s">
        <v>17</v>
      </c>
      <c r="B15" s="119" t="s">
        <v>119</v>
      </c>
      <c r="C15" s="125"/>
      <c r="D15" s="147"/>
      <c r="E15" s="130"/>
      <c r="F15" s="128">
        <f>'1日目結果 '!L6</f>
        <v>2</v>
      </c>
      <c r="G15" s="147" t="str">
        <f>IF(F15="","",IF(F15-H15&gt;0,"○",IF(F15-H15&lt;0,"●","△")))</f>
        <v>○</v>
      </c>
      <c r="H15" s="130">
        <f>'1日目結果 '!N6</f>
        <v>1</v>
      </c>
      <c r="I15" s="128">
        <f>'1日目結果 '!L10</f>
        <v>12</v>
      </c>
      <c r="J15" s="147" t="str">
        <f>IF(I15="","",IF(I15-K15&gt;0,"○",IF(I15-K15&lt;0,"●","△")))</f>
        <v>○</v>
      </c>
      <c r="K15" s="127">
        <f>'1日目結果 '!N10</f>
        <v>0</v>
      </c>
      <c r="L15" s="54">
        <f>COUNTIF(C15:K15,"○")*3+COUNTIF(C15:K15,"△")</f>
        <v>6</v>
      </c>
      <c r="M15" s="148">
        <f>SUM(C15,F15,I15)-SUM(E15,H15,K15)</f>
        <v>13</v>
      </c>
      <c r="N15" s="149">
        <f>SUM(C15,F15,I15)</f>
        <v>14</v>
      </c>
      <c r="O15" s="54">
        <f>RANK(P15,$P15:$P17)</f>
        <v>1</v>
      </c>
      <c r="P15" s="73">
        <f>10000*L15+100*M15+N15</f>
        <v>61314</v>
      </c>
    </row>
    <row r="16" spans="1:16" ht="17.25" customHeight="1">
      <c r="A16" s="54" t="s">
        <v>18</v>
      </c>
      <c r="B16" s="119" t="s">
        <v>127</v>
      </c>
      <c r="C16" s="134">
        <f>H15</f>
        <v>1</v>
      </c>
      <c r="D16" s="127" t="str">
        <f>IF(C16="","",IF(C16-E16&gt;0,"○",IF(C16-E16&lt;0,"●","△")))</f>
        <v>●</v>
      </c>
      <c r="E16" s="130">
        <f>F15</f>
        <v>2</v>
      </c>
      <c r="F16" s="137"/>
      <c r="G16" s="127"/>
      <c r="H16" s="130"/>
      <c r="I16" s="137">
        <f>'1日目結果 '!L14</f>
        <v>7</v>
      </c>
      <c r="J16" s="127" t="str">
        <f>IF(I16="","",IF(I16-K16&gt;0,"○",IF(I16-K16&lt;0,"●","△")))</f>
        <v>○</v>
      </c>
      <c r="K16" s="127">
        <f>'1日目結果 '!N14</f>
        <v>0</v>
      </c>
      <c r="L16" s="54">
        <f>COUNTIF(C16:K16,"○")*3+COUNTIF(C16:K16,"△")</f>
        <v>3</v>
      </c>
      <c r="M16" s="148">
        <f>SUM(C16,F16,I16)-SUM(E16,H16,K16)</f>
        <v>6</v>
      </c>
      <c r="N16" s="149">
        <f>SUM(C16,F16,I16)</f>
        <v>8</v>
      </c>
      <c r="O16" s="54">
        <f>RANK(P16,$P15:$P17)</f>
        <v>2</v>
      </c>
      <c r="P16" s="73">
        <f>10000*L16+100*M16+N16</f>
        <v>30608</v>
      </c>
    </row>
    <row r="17" spans="1:16" ht="17.25" customHeight="1">
      <c r="A17" s="55" t="s">
        <v>19</v>
      </c>
      <c r="B17" s="123" t="s">
        <v>116</v>
      </c>
      <c r="C17" s="52">
        <f>K15</f>
        <v>0</v>
      </c>
      <c r="D17" s="143" t="str">
        <f>IF(C17="","",IF(C17-E17&gt;0,"○",IF(C17-E17&lt;0,"●","△")))</f>
        <v>●</v>
      </c>
      <c r="E17" s="142">
        <f>I15</f>
        <v>12</v>
      </c>
      <c r="F17" s="51">
        <f>K16</f>
        <v>0</v>
      </c>
      <c r="G17" s="143" t="str">
        <f>IF(F17="","",IF(F17-H17&gt;0,"○",IF(F17-H17&lt;0,"●","△")))</f>
        <v>●</v>
      </c>
      <c r="H17" s="142">
        <f>I16</f>
        <v>7</v>
      </c>
      <c r="I17" s="51"/>
      <c r="J17" s="143"/>
      <c r="K17" s="143"/>
      <c r="L17" s="55">
        <f>COUNTIF(C17:K17,"○")*3+COUNTIF(C17:K17,"△")</f>
        <v>0</v>
      </c>
      <c r="M17" s="151">
        <f>SUM(C17,F17,I17)-SUM(E17,H17,K17)</f>
        <v>-19</v>
      </c>
      <c r="N17" s="152">
        <f>SUM(C17,F17,I17)</f>
        <v>0</v>
      </c>
      <c r="O17" s="55">
        <f>RANK(P17,$P15:$P17)</f>
        <v>3</v>
      </c>
      <c r="P17" s="73">
        <f>10000*L17+100*M17+N17</f>
        <v>-1900</v>
      </c>
    </row>
    <row r="18" spans="1:16" ht="17.25" customHeight="1">
      <c r="A18" s="47"/>
      <c r="B18" s="121"/>
      <c r="C18" s="47"/>
      <c r="D18" s="47"/>
      <c r="E18" s="47"/>
      <c r="F18" s="47"/>
      <c r="G18" s="47"/>
      <c r="H18" s="47"/>
      <c r="I18" s="47"/>
      <c r="J18" s="47"/>
      <c r="K18" s="47"/>
      <c r="L18" s="56"/>
      <c r="M18" s="56"/>
      <c r="N18" s="56"/>
      <c r="O18" s="56"/>
      <c r="P18" s="72"/>
    </row>
    <row r="19" spans="1:16" ht="17.25" customHeight="1">
      <c r="A19" s="50" t="s">
        <v>22</v>
      </c>
      <c r="B19" s="122" t="s">
        <v>12</v>
      </c>
      <c r="C19" s="206" t="str">
        <f>B20</f>
        <v>鬼高</v>
      </c>
      <c r="D19" s="207"/>
      <c r="E19" s="208"/>
      <c r="F19" s="209" t="str">
        <f>B21</f>
        <v>越谷PC</v>
      </c>
      <c r="G19" s="207"/>
      <c r="H19" s="208"/>
      <c r="I19" s="209" t="str">
        <f>B22</f>
        <v>桜</v>
      </c>
      <c r="J19" s="207"/>
      <c r="K19" s="210"/>
      <c r="L19" s="59" t="s">
        <v>13</v>
      </c>
      <c r="M19" s="58" t="s">
        <v>14</v>
      </c>
      <c r="N19" s="58" t="s">
        <v>15</v>
      </c>
      <c r="O19" s="59" t="s">
        <v>16</v>
      </c>
      <c r="P19" s="71"/>
    </row>
    <row r="20" spans="1:16" ht="17.25" customHeight="1">
      <c r="A20" s="54" t="s">
        <v>17</v>
      </c>
      <c r="B20" s="119" t="s">
        <v>129</v>
      </c>
      <c r="C20" s="125"/>
      <c r="D20" s="147"/>
      <c r="E20" s="130"/>
      <c r="F20" s="128">
        <f>'1日目結果 '!P6</f>
        <v>0</v>
      </c>
      <c r="G20" s="147" t="str">
        <f>IF(F20="","",IF(F20-H20&gt;0,"○",IF(F20-H20&lt;0,"●","△")))</f>
        <v>●</v>
      </c>
      <c r="H20" s="130">
        <f>'1日目結果 '!R6</f>
        <v>1</v>
      </c>
      <c r="I20" s="128">
        <f>'1日目結果 '!P10</f>
        <v>1</v>
      </c>
      <c r="J20" s="147" t="str">
        <f>IF(I20="","",IF(I20-K20&gt;0,"○",IF(I20-K20&lt;0,"●","△")))</f>
        <v>●</v>
      </c>
      <c r="K20" s="127">
        <f>'1日目結果 '!R10</f>
        <v>2</v>
      </c>
      <c r="L20" s="54">
        <f>COUNTIF(C20:K20,"○")*3+COUNTIF(C20:K20,"△")</f>
        <v>0</v>
      </c>
      <c r="M20" s="148">
        <f>SUM(C20,F20,I20)-SUM(E20,H20,K20)</f>
        <v>-2</v>
      </c>
      <c r="N20" s="149">
        <f>SUM(C20,F20,I20)</f>
        <v>1</v>
      </c>
      <c r="O20" s="54">
        <f>RANK(P20,$P20:$P22)</f>
        <v>3</v>
      </c>
      <c r="P20" s="73">
        <f>10000*L20+100*M20+N20</f>
        <v>-199</v>
      </c>
    </row>
    <row r="21" spans="1:16" ht="17.25" customHeight="1">
      <c r="A21" s="54" t="s">
        <v>18</v>
      </c>
      <c r="B21" s="119" t="s">
        <v>138</v>
      </c>
      <c r="C21" s="134">
        <f>H20</f>
        <v>1</v>
      </c>
      <c r="D21" s="127" t="str">
        <f>IF(C21="","",IF(C21-E21&gt;0,"○",IF(C21-E21&lt;0,"●","△")))</f>
        <v>○</v>
      </c>
      <c r="E21" s="130">
        <f>F20</f>
        <v>0</v>
      </c>
      <c r="F21" s="137"/>
      <c r="G21" s="127"/>
      <c r="H21" s="130"/>
      <c r="I21" s="137">
        <f>'1日目結果 '!P14</f>
        <v>2</v>
      </c>
      <c r="J21" s="127" t="str">
        <f>IF(I21="","",IF(I21-K21&gt;0,"○",IF(I21-K21&lt;0,"●","△")))</f>
        <v>○</v>
      </c>
      <c r="K21" s="127">
        <f>'1日目結果 '!R14</f>
        <v>1</v>
      </c>
      <c r="L21" s="54">
        <f>COUNTIF(C21:K21,"○")*3+COUNTIF(C21:K21,"△")</f>
        <v>6</v>
      </c>
      <c r="M21" s="148">
        <f>SUM(C21,F21,I21)-SUM(E21,H21,K21)</f>
        <v>2</v>
      </c>
      <c r="N21" s="149">
        <f>SUM(C21,F21,I21)</f>
        <v>3</v>
      </c>
      <c r="O21" s="54">
        <f>RANK(P21,$P20:$P22)</f>
        <v>1</v>
      </c>
      <c r="P21" s="73">
        <f>10000*L21+100*M21+N21</f>
        <v>60203</v>
      </c>
    </row>
    <row r="22" spans="1:16" ht="17.25" customHeight="1">
      <c r="A22" s="55" t="s">
        <v>19</v>
      </c>
      <c r="B22" s="123" t="s">
        <v>109</v>
      </c>
      <c r="C22" s="153">
        <f>K20</f>
        <v>2</v>
      </c>
      <c r="D22" s="143" t="str">
        <f>IF(C22="","",IF(C22-E22&gt;0,"○",IF(C22-E22&lt;0,"●","△")))</f>
        <v>○</v>
      </c>
      <c r="E22" s="142">
        <f>I20</f>
        <v>1</v>
      </c>
      <c r="F22" s="51">
        <f>K21</f>
        <v>1</v>
      </c>
      <c r="G22" s="143" t="str">
        <f>IF(F22="","",IF(F22-H22&gt;0,"○",IF(F22-H22&lt;0,"●","△")))</f>
        <v>●</v>
      </c>
      <c r="H22" s="142">
        <f>I21</f>
        <v>2</v>
      </c>
      <c r="I22" s="51"/>
      <c r="J22" s="143"/>
      <c r="K22" s="143"/>
      <c r="L22" s="55">
        <f>COUNTIF(C22:K22,"○")*3+COUNTIF(C22:K22,"△")</f>
        <v>3</v>
      </c>
      <c r="M22" s="151">
        <f>SUM(C22,F22,I22)-SUM(E22,H22,K22)</f>
        <v>0</v>
      </c>
      <c r="N22" s="152">
        <f>SUM(C22,F22,I22)</f>
        <v>3</v>
      </c>
      <c r="O22" s="55">
        <f>RANK(P22,$P20:$P22)</f>
        <v>2</v>
      </c>
      <c r="P22" s="73">
        <f>10000*L22+100*M22+N22</f>
        <v>30003</v>
      </c>
    </row>
    <row r="23" spans="1:16" ht="17.25" customHeight="1">
      <c r="A23" s="47"/>
      <c r="B23" s="121"/>
      <c r="C23" s="47"/>
      <c r="D23" s="47"/>
      <c r="E23" s="47"/>
      <c r="F23" s="47"/>
      <c r="G23" s="47"/>
      <c r="H23" s="47"/>
      <c r="I23" s="47"/>
      <c r="J23" s="47"/>
      <c r="K23" s="47"/>
      <c r="L23" s="56"/>
      <c r="M23" s="56"/>
      <c r="N23" s="56"/>
      <c r="O23" s="56"/>
      <c r="P23" s="72"/>
    </row>
    <row r="24" spans="1:16" ht="17.25" customHeight="1">
      <c r="A24" s="50" t="s">
        <v>23</v>
      </c>
      <c r="B24" s="122" t="s">
        <v>12</v>
      </c>
      <c r="C24" s="206" t="str">
        <f>B25</f>
        <v>西町</v>
      </c>
      <c r="D24" s="207"/>
      <c r="E24" s="208"/>
      <c r="F24" s="209" t="str">
        <f>B26</f>
        <v>ミトス</v>
      </c>
      <c r="G24" s="207"/>
      <c r="H24" s="208"/>
      <c r="I24" s="209" t="str">
        <f>B27</f>
        <v>戸ヶ崎</v>
      </c>
      <c r="J24" s="207"/>
      <c r="K24" s="210"/>
      <c r="L24" s="59" t="s">
        <v>13</v>
      </c>
      <c r="M24" s="58" t="s">
        <v>14</v>
      </c>
      <c r="N24" s="58" t="s">
        <v>15</v>
      </c>
      <c r="O24" s="59" t="s">
        <v>16</v>
      </c>
      <c r="P24" s="71"/>
    </row>
    <row r="25" spans="1:16" ht="17.25" customHeight="1">
      <c r="A25" s="54" t="s">
        <v>17</v>
      </c>
      <c r="B25" s="119" t="s">
        <v>125</v>
      </c>
      <c r="C25" s="125"/>
      <c r="D25" s="147"/>
      <c r="E25" s="130"/>
      <c r="F25" s="147">
        <f>'1日目結果 '!D8</f>
        <v>2</v>
      </c>
      <c r="G25" s="147" t="str">
        <f>IF(F25="","",IF(F25-H25&gt;0,"○",IF(F25-H25&lt;0,"●","△")))</f>
        <v>○</v>
      </c>
      <c r="H25" s="130">
        <f>'1日目結果 '!F8</f>
        <v>1</v>
      </c>
      <c r="I25" s="147">
        <f>'1日目結果 '!D12</f>
        <v>0</v>
      </c>
      <c r="J25" s="147" t="str">
        <f>IF(I25="","",IF(I25-K25&gt;0,"○",IF(I25-K25&lt;0,"●","△")))</f>
        <v>●</v>
      </c>
      <c r="K25" s="127">
        <f>'1日目結果 '!F12</f>
        <v>8</v>
      </c>
      <c r="L25" s="54">
        <f>COUNTIF(C25:K25,"○")*3+COUNTIF(C25:K25,"△")</f>
        <v>3</v>
      </c>
      <c r="M25" s="148">
        <f>SUM(C25,F25,I25)-SUM(E25,H25,K25)</f>
        <v>-7</v>
      </c>
      <c r="N25" s="149">
        <f>SUM(C25,F25,I25)</f>
        <v>2</v>
      </c>
      <c r="O25" s="54">
        <f>RANK(P25,$P25:$P27)</f>
        <v>2</v>
      </c>
      <c r="P25" s="73">
        <f>10000*L25+100*M25+N25</f>
        <v>29302</v>
      </c>
    </row>
    <row r="26" spans="1:16" ht="17.25" customHeight="1">
      <c r="A26" s="54" t="s">
        <v>18</v>
      </c>
      <c r="B26" s="119" t="s">
        <v>128</v>
      </c>
      <c r="C26" s="134">
        <f>H25</f>
        <v>1</v>
      </c>
      <c r="D26" s="127" t="str">
        <f>IF(C26="","",IF(C26-E26&gt;0,"○",IF(C26-E26&lt;0,"●","△")))</f>
        <v>●</v>
      </c>
      <c r="E26" s="130">
        <f>F25</f>
        <v>2</v>
      </c>
      <c r="F26" s="127"/>
      <c r="G26" s="127"/>
      <c r="H26" s="130"/>
      <c r="I26" s="127">
        <f>'1日目結果 '!D16</f>
        <v>0</v>
      </c>
      <c r="J26" s="127" t="str">
        <f>IF(I26="","",IF(I26-K26&gt;0,"○",IF(I26-K26&lt;0,"●","△")))</f>
        <v>●</v>
      </c>
      <c r="K26" s="127">
        <f>'1日目結果 '!F16</f>
        <v>13</v>
      </c>
      <c r="L26" s="54">
        <f>COUNTIF(C26:K26,"○")*3+COUNTIF(C26:K26,"△")</f>
        <v>0</v>
      </c>
      <c r="M26" s="148">
        <f>SUM(C26,F26,I26)-SUM(E26,H26,K26)</f>
        <v>-14</v>
      </c>
      <c r="N26" s="149">
        <f>SUM(C26,F26,I26)</f>
        <v>1</v>
      </c>
      <c r="O26" s="54">
        <f>RANK(P26,$P25:$P27)</f>
        <v>3</v>
      </c>
      <c r="P26" s="73">
        <f>10000*L26+100*M26+N26</f>
        <v>-1399</v>
      </c>
    </row>
    <row r="27" spans="1:16" ht="17.25" customHeight="1">
      <c r="A27" s="55" t="s">
        <v>19</v>
      </c>
      <c r="B27" s="123" t="s">
        <v>117</v>
      </c>
      <c r="C27" s="52">
        <f>K25</f>
        <v>8</v>
      </c>
      <c r="D27" s="143" t="str">
        <f>IF(C27="","",IF(C27-E27&gt;0,"○",IF(C27-E27&lt;0,"●","△")))</f>
        <v>○</v>
      </c>
      <c r="E27" s="142">
        <f>I25</f>
        <v>0</v>
      </c>
      <c r="F27" s="143">
        <f>K26</f>
        <v>13</v>
      </c>
      <c r="G27" s="143" t="str">
        <f>IF(F27="","",IF(F27-H27&gt;0,"○",IF(F27-H27&lt;0,"●","△")))</f>
        <v>○</v>
      </c>
      <c r="H27" s="142">
        <f>I26</f>
        <v>0</v>
      </c>
      <c r="I27" s="143"/>
      <c r="J27" s="143"/>
      <c r="K27" s="143"/>
      <c r="L27" s="55">
        <f>COUNTIF(C27:K27,"○")*3+COUNTIF(C27:K27,"△")</f>
        <v>6</v>
      </c>
      <c r="M27" s="151">
        <f>SUM(C27,F27,I27)-SUM(E27,H27,K27)</f>
        <v>21</v>
      </c>
      <c r="N27" s="152">
        <f>SUM(C27,F27,I27)</f>
        <v>21</v>
      </c>
      <c r="O27" s="55">
        <f>RANK(P27,$P25:$P27)</f>
        <v>1</v>
      </c>
      <c r="P27" s="73">
        <f>10000*L27+100*M27+N27</f>
        <v>62121</v>
      </c>
    </row>
    <row r="28" spans="1:16" ht="17.25" customHeight="1">
      <c r="A28" s="47"/>
      <c r="B28" s="121"/>
      <c r="C28" s="47"/>
      <c r="D28" s="47"/>
      <c r="E28" s="47"/>
      <c r="F28" s="47"/>
      <c r="G28" s="47"/>
      <c r="H28" s="47"/>
      <c r="I28" s="47"/>
      <c r="J28" s="47"/>
      <c r="K28" s="47"/>
      <c r="L28" s="56"/>
      <c r="M28" s="56"/>
      <c r="N28" s="56"/>
      <c r="O28" s="56"/>
      <c r="P28" s="72"/>
    </row>
    <row r="29" spans="1:16" ht="17.25" customHeight="1">
      <c r="A29" s="50" t="s">
        <v>24</v>
      </c>
      <c r="B29" s="122" t="s">
        <v>12</v>
      </c>
      <c r="C29" s="206" t="str">
        <f>B30</f>
        <v>蒲生東</v>
      </c>
      <c r="D29" s="207"/>
      <c r="E29" s="208"/>
      <c r="F29" s="209" t="str">
        <f>B31</f>
        <v>三郷</v>
      </c>
      <c r="G29" s="207"/>
      <c r="H29" s="208"/>
      <c r="I29" s="209" t="str">
        <f>B32</f>
        <v>八潮中央</v>
      </c>
      <c r="J29" s="207"/>
      <c r="K29" s="210"/>
      <c r="L29" s="59" t="s">
        <v>13</v>
      </c>
      <c r="M29" s="58" t="s">
        <v>14</v>
      </c>
      <c r="N29" s="58" t="s">
        <v>15</v>
      </c>
      <c r="O29" s="59" t="s">
        <v>16</v>
      </c>
      <c r="P29" s="71"/>
    </row>
    <row r="30" spans="1:16" ht="17.25" customHeight="1">
      <c r="A30" s="54" t="s">
        <v>17</v>
      </c>
      <c r="B30" s="119" t="s">
        <v>108</v>
      </c>
      <c r="C30" s="125"/>
      <c r="D30" s="147"/>
      <c r="E30" s="130"/>
      <c r="F30" s="128">
        <f>'1日目結果 '!H8</f>
        <v>0</v>
      </c>
      <c r="G30" s="147" t="str">
        <f>IF(F30="","",IF(F30-H30&gt;0,"○",IF(F30-H30&lt;0,"●","△")))</f>
        <v>●</v>
      </c>
      <c r="H30" s="130">
        <f>'1日目結果 '!J8</f>
        <v>12</v>
      </c>
      <c r="I30" s="128">
        <f>'1日目結果 '!H12</f>
        <v>1</v>
      </c>
      <c r="J30" s="147" t="str">
        <f>IF(I30="","",IF(I30-K30&gt;0,"○",IF(I30-K30&lt;0,"●","△")))</f>
        <v>△</v>
      </c>
      <c r="K30" s="127">
        <f>'1日目結果 '!J12</f>
        <v>1</v>
      </c>
      <c r="L30" s="54">
        <f>COUNTIF(C30:K30,"○")*3+COUNTIF(C30:K30,"△")</f>
        <v>1</v>
      </c>
      <c r="M30" s="148">
        <f>SUM(C30,F30,I30)-SUM(E30,H30,K30)</f>
        <v>-12</v>
      </c>
      <c r="N30" s="149">
        <f>SUM(C30,F30,I30)</f>
        <v>1</v>
      </c>
      <c r="O30" s="54">
        <f>RANK(P30,$P30:$P32)</f>
        <v>3</v>
      </c>
      <c r="P30" s="73">
        <f>10000*L30+100*M30+N30</f>
        <v>8801</v>
      </c>
    </row>
    <row r="31" spans="1:16" ht="17.25" customHeight="1">
      <c r="A31" s="54" t="s">
        <v>18</v>
      </c>
      <c r="B31" s="119" t="s">
        <v>122</v>
      </c>
      <c r="C31" s="134">
        <f>H30</f>
        <v>12</v>
      </c>
      <c r="D31" s="127" t="str">
        <f>IF(C31="","",IF(C31-E31&gt;0,"○",IF(C31-E31&lt;0,"●","△")))</f>
        <v>○</v>
      </c>
      <c r="E31" s="130">
        <f>F30</f>
        <v>0</v>
      </c>
      <c r="F31" s="137"/>
      <c r="G31" s="127"/>
      <c r="H31" s="130"/>
      <c r="I31" s="137">
        <f>'1日目結果 '!H16</f>
        <v>4</v>
      </c>
      <c r="J31" s="127" t="str">
        <f>IF(I31="","",IF(I31-K31&gt;0,"○",IF(I31-K31&lt;0,"●","△")))</f>
        <v>○</v>
      </c>
      <c r="K31" s="127">
        <f>'1日目結果 '!J16</f>
        <v>0</v>
      </c>
      <c r="L31" s="54">
        <f>COUNTIF(C31:K31,"○")*3+COUNTIF(C31:K31,"△")</f>
        <v>6</v>
      </c>
      <c r="M31" s="148">
        <f>SUM(C31,F31,I31)-SUM(E31,H31,K31)</f>
        <v>16</v>
      </c>
      <c r="N31" s="149">
        <f>SUM(C31,F31,I31)</f>
        <v>16</v>
      </c>
      <c r="O31" s="54">
        <f>RANK(P31,$P30:$P32)</f>
        <v>1</v>
      </c>
      <c r="P31" s="73">
        <f>10000*L31+100*M31+N31</f>
        <v>61616</v>
      </c>
    </row>
    <row r="32" spans="1:16" ht="17.25" customHeight="1">
      <c r="A32" s="55" t="s">
        <v>19</v>
      </c>
      <c r="B32" s="123" t="s">
        <v>121</v>
      </c>
      <c r="C32" s="52">
        <f>K30</f>
        <v>1</v>
      </c>
      <c r="D32" s="143" t="str">
        <f>IF(C32="","",IF(C32-E32&gt;0,"○",IF(C32-E32&lt;0,"●","△")))</f>
        <v>△</v>
      </c>
      <c r="E32" s="142">
        <f>I30</f>
        <v>1</v>
      </c>
      <c r="F32" s="51">
        <f>K31</f>
        <v>0</v>
      </c>
      <c r="G32" s="143" t="str">
        <f>IF(F32="","",IF(F32-H32&gt;0,"○",IF(F32-H32&lt;0,"●","△")))</f>
        <v>●</v>
      </c>
      <c r="H32" s="142">
        <f>I31</f>
        <v>4</v>
      </c>
      <c r="I32" s="51"/>
      <c r="J32" s="143"/>
      <c r="K32" s="143"/>
      <c r="L32" s="55">
        <f>COUNTIF(C32:K32,"○")*3+COUNTIF(C32:K32,"△")</f>
        <v>1</v>
      </c>
      <c r="M32" s="151">
        <f>SUM(C32,F32,I32)-SUM(E32,H32,K32)</f>
        <v>-4</v>
      </c>
      <c r="N32" s="152">
        <f>SUM(C32,F32,I32)</f>
        <v>1</v>
      </c>
      <c r="O32" s="55">
        <f>RANK(P32,$P30:$P32)</f>
        <v>2</v>
      </c>
      <c r="P32" s="73">
        <f>10000*L32+100*M32+N32</f>
        <v>9601</v>
      </c>
    </row>
    <row r="33" spans="1:16" ht="17.25" customHeight="1">
      <c r="A33" s="47"/>
      <c r="B33" s="121"/>
      <c r="C33" s="47"/>
      <c r="D33" s="47"/>
      <c r="E33" s="47"/>
      <c r="F33" s="47"/>
      <c r="G33" s="47"/>
      <c r="H33" s="47"/>
      <c r="I33" s="47"/>
      <c r="J33" s="47"/>
      <c r="K33" s="47"/>
      <c r="L33" s="56"/>
      <c r="M33" s="56"/>
      <c r="N33" s="56"/>
      <c r="O33" s="56"/>
      <c r="P33" s="72"/>
    </row>
    <row r="34" spans="1:16" ht="17.25" customHeight="1">
      <c r="A34" s="50" t="s">
        <v>25</v>
      </c>
      <c r="B34" s="122" t="s">
        <v>12</v>
      </c>
      <c r="C34" s="206" t="str">
        <f>B35</f>
        <v>越谷FC</v>
      </c>
      <c r="D34" s="207"/>
      <c r="E34" s="208"/>
      <c r="F34" s="209" t="str">
        <f>B36</f>
        <v>武蔵野</v>
      </c>
      <c r="G34" s="207"/>
      <c r="H34" s="208"/>
      <c r="I34" s="209" t="str">
        <f>B37</f>
        <v>新浜</v>
      </c>
      <c r="J34" s="207"/>
      <c r="K34" s="210"/>
      <c r="L34" s="59" t="s">
        <v>13</v>
      </c>
      <c r="M34" s="58" t="s">
        <v>14</v>
      </c>
      <c r="N34" s="58" t="s">
        <v>15</v>
      </c>
      <c r="O34" s="59" t="s">
        <v>16</v>
      </c>
      <c r="P34" s="71"/>
    </row>
    <row r="35" spans="1:16" ht="17.25" customHeight="1">
      <c r="A35" s="54" t="s">
        <v>17</v>
      </c>
      <c r="B35" s="119" t="s">
        <v>139</v>
      </c>
      <c r="C35" s="125"/>
      <c r="D35" s="147"/>
      <c r="E35" s="130"/>
      <c r="F35" s="128">
        <f>'1日目結果 '!L8</f>
        <v>0</v>
      </c>
      <c r="G35" s="147" t="str">
        <f>IF(F35="","",IF(F35-H35&gt;0,"○",IF(F35-H35&lt;0,"●","△")))</f>
        <v>△</v>
      </c>
      <c r="H35" s="130">
        <f>'1日目結果 '!N8</f>
        <v>0</v>
      </c>
      <c r="I35" s="128">
        <f>'1日目結果 '!L12</f>
        <v>0</v>
      </c>
      <c r="J35" s="147" t="str">
        <f>IF(I35="","",IF(I35-K35&gt;0,"○",IF(I35-K35&lt;0,"●","△")))</f>
        <v>●</v>
      </c>
      <c r="K35" s="127">
        <f>'1日目結果 '!N12</f>
        <v>1</v>
      </c>
      <c r="L35" s="54">
        <f>COUNTIF(C35:K35,"○")*3+COUNTIF(C35:K35,"△")</f>
        <v>1</v>
      </c>
      <c r="M35" s="148">
        <f>SUM(C35,F35,I35)-SUM(E35,H35,K35)</f>
        <v>-1</v>
      </c>
      <c r="N35" s="149">
        <f>SUM(C35,F35,I35)</f>
        <v>0</v>
      </c>
      <c r="O35" s="54">
        <f>RANK(P35,$P35:$P37)</f>
        <v>3</v>
      </c>
      <c r="P35" s="73">
        <f>10000*L35+100*M35+N35</f>
        <v>9900</v>
      </c>
    </row>
    <row r="36" spans="1:16" ht="17.25" customHeight="1">
      <c r="A36" s="54" t="s">
        <v>18</v>
      </c>
      <c r="B36" s="119" t="s">
        <v>111</v>
      </c>
      <c r="C36" s="134">
        <f>H35</f>
        <v>0</v>
      </c>
      <c r="D36" s="127" t="str">
        <f>IF(C36="","",IF(C36-E36&gt;0,"○",IF(C36-E36&lt;0,"●","△")))</f>
        <v>△</v>
      </c>
      <c r="E36" s="130">
        <f>F35</f>
        <v>0</v>
      </c>
      <c r="F36" s="137"/>
      <c r="G36" s="127"/>
      <c r="H36" s="130"/>
      <c r="I36" s="137">
        <f>'1日目結果 '!L16</f>
        <v>1</v>
      </c>
      <c r="J36" s="127" t="str">
        <f>IF(I36="","",IF(I36-K36&gt;0,"○",IF(I36-K36&lt;0,"●","△")))</f>
        <v>●</v>
      </c>
      <c r="K36" s="127">
        <f>'1日目結果 '!N16</f>
        <v>2</v>
      </c>
      <c r="L36" s="54">
        <f>COUNTIF(C36:K36,"○")*3+COUNTIF(C36:K36,"△")</f>
        <v>1</v>
      </c>
      <c r="M36" s="148">
        <f>SUM(C36,F36,I36)-SUM(E36,H36,K36)</f>
        <v>-1</v>
      </c>
      <c r="N36" s="149">
        <f>SUM(C36,F36,I36)</f>
        <v>1</v>
      </c>
      <c r="O36" s="54">
        <f>RANK(P36,$P35:$P37)</f>
        <v>2</v>
      </c>
      <c r="P36" s="73">
        <f>10000*L36+100*M36+N36</f>
        <v>9901</v>
      </c>
    </row>
    <row r="37" spans="1:16" ht="17.25" customHeight="1">
      <c r="A37" s="368" t="s">
        <v>19</v>
      </c>
      <c r="B37" s="369" t="s">
        <v>126</v>
      </c>
      <c r="C37" s="370">
        <f>K35</f>
        <v>1</v>
      </c>
      <c r="D37" s="371" t="str">
        <f>IF(C37="","",IF(C37-E37&gt;0,"○",IF(C37-E37&lt;0,"●","△")))</f>
        <v>○</v>
      </c>
      <c r="E37" s="372">
        <f>I35</f>
        <v>0</v>
      </c>
      <c r="F37" s="373">
        <f>K36</f>
        <v>2</v>
      </c>
      <c r="G37" s="371" t="str">
        <f>IF(F37="","",IF(F37-H37&gt;0,"○",IF(F37-H37&lt;0,"●","△")))</f>
        <v>○</v>
      </c>
      <c r="H37" s="372">
        <f>I36</f>
        <v>1</v>
      </c>
      <c r="I37" s="373"/>
      <c r="J37" s="371"/>
      <c r="K37" s="371"/>
      <c r="L37" s="368">
        <f>COUNTIF(C37:K37,"○")*3+COUNTIF(C37:K37,"△")</f>
        <v>6</v>
      </c>
      <c r="M37" s="374">
        <f>SUM(C37,F37,I37)-SUM(E37,H37,K37)</f>
        <v>2</v>
      </c>
      <c r="N37" s="375">
        <f>SUM(C37,F37,I37)</f>
        <v>3</v>
      </c>
      <c r="O37" s="368">
        <f>RANK(P37,$P35:$P37)</f>
        <v>1</v>
      </c>
      <c r="P37" s="73">
        <f>10000*L37+100*M37+N37</f>
        <v>60203</v>
      </c>
    </row>
    <row r="38" spans="1:16" ht="17.25" customHeight="1">
      <c r="A38" s="47"/>
      <c r="B38" s="121"/>
      <c r="C38" s="47"/>
      <c r="D38" s="47"/>
      <c r="E38" s="47"/>
      <c r="F38" s="47"/>
      <c r="G38" s="47"/>
      <c r="H38" s="47"/>
      <c r="I38" s="47"/>
      <c r="J38" s="47"/>
      <c r="K38" s="47"/>
      <c r="L38" s="60"/>
      <c r="M38" s="60"/>
      <c r="N38" s="60"/>
      <c r="O38" s="60"/>
      <c r="P38" s="72"/>
    </row>
    <row r="39" spans="1:16" ht="17.25" customHeight="1">
      <c r="A39" s="50" t="s">
        <v>26</v>
      </c>
      <c r="B39" s="122" t="s">
        <v>12</v>
      </c>
      <c r="C39" s="206" t="str">
        <f>B40</f>
        <v>武里</v>
      </c>
      <c r="D39" s="207"/>
      <c r="E39" s="208"/>
      <c r="F39" s="209" t="str">
        <f>B41</f>
        <v>松原</v>
      </c>
      <c r="G39" s="207"/>
      <c r="H39" s="208"/>
      <c r="I39" s="209" t="str">
        <f>B42</f>
        <v>つつみ</v>
      </c>
      <c r="J39" s="207"/>
      <c r="K39" s="210"/>
      <c r="L39" s="57" t="s">
        <v>13</v>
      </c>
      <c r="M39" s="61" t="s">
        <v>14</v>
      </c>
      <c r="N39" s="61" t="s">
        <v>15</v>
      </c>
      <c r="O39" s="62" t="s">
        <v>16</v>
      </c>
      <c r="P39" s="72"/>
    </row>
    <row r="40" spans="1:16" ht="17.25" customHeight="1">
      <c r="A40" s="54" t="s">
        <v>17</v>
      </c>
      <c r="B40" s="119" t="s">
        <v>115</v>
      </c>
      <c r="C40" s="125"/>
      <c r="D40" s="147"/>
      <c r="E40" s="130"/>
      <c r="F40" s="128">
        <f>'1日目結果 '!P8</f>
        <v>0</v>
      </c>
      <c r="G40" s="147" t="str">
        <f>IF(F40="","",IF(F40-H40&gt;0,"○",IF(F40-H40&lt;0,"●","△")))</f>
        <v>●</v>
      </c>
      <c r="H40" s="130">
        <f>'1日目結果 '!R8</f>
        <v>11</v>
      </c>
      <c r="I40" s="128">
        <f>'1日目結果 '!P12</f>
        <v>1</v>
      </c>
      <c r="J40" s="147" t="str">
        <f>IF(I40="","",IF(I40-K40&gt;0,"○",IF(I40-K40&lt;0,"●","△")))</f>
        <v>●</v>
      </c>
      <c r="K40" s="127">
        <f>'1日目結果 '!R12</f>
        <v>7</v>
      </c>
      <c r="L40" s="54">
        <f>COUNTIF(C40:K40,"○")*3+COUNTIF(C40:K40,"△")</f>
        <v>0</v>
      </c>
      <c r="M40" s="148">
        <f>SUM(C40,F40,I40)-SUM(E40,H40,K40)</f>
        <v>-17</v>
      </c>
      <c r="N40" s="149">
        <f>SUM(C40,F40,I40)</f>
        <v>1</v>
      </c>
      <c r="O40" s="154">
        <f>RANK(P40,$P40:$P42)</f>
        <v>3</v>
      </c>
      <c r="P40" s="74">
        <f>10000*L40+100*M40+N40</f>
        <v>-1699</v>
      </c>
    </row>
    <row r="41" spans="1:16" ht="17.25" customHeight="1">
      <c r="A41" s="54" t="s">
        <v>18</v>
      </c>
      <c r="B41" s="119" t="s">
        <v>113</v>
      </c>
      <c r="C41" s="134">
        <f>H40</f>
        <v>11</v>
      </c>
      <c r="D41" s="127" t="str">
        <f>IF(C41="","",IF(C41-E41&gt;0,"○",IF(C41-E41&lt;0,"●","△")))</f>
        <v>○</v>
      </c>
      <c r="E41" s="130">
        <f>F40</f>
        <v>0</v>
      </c>
      <c r="F41" s="137"/>
      <c r="G41" s="127"/>
      <c r="H41" s="130"/>
      <c r="I41" s="137">
        <f>'1日目結果 '!P16</f>
        <v>6</v>
      </c>
      <c r="J41" s="127" t="str">
        <f>IF(I41="","",IF(I41-K41&gt;0,"○",IF(I41-K41&lt;0,"●","△")))</f>
        <v>○</v>
      </c>
      <c r="K41" s="127">
        <f>'1日目結果 '!R16</f>
        <v>0</v>
      </c>
      <c r="L41" s="54">
        <f>COUNTIF(C41:K41,"○")*3+COUNTIF(C41:K41,"△")</f>
        <v>6</v>
      </c>
      <c r="M41" s="148">
        <f>SUM(C41,F41,I41)-SUM(E41,H41,K41)</f>
        <v>17</v>
      </c>
      <c r="N41" s="149">
        <f>SUM(C41,F41,I41)</f>
        <v>17</v>
      </c>
      <c r="O41" s="154">
        <f>RANK(P41,$P40:$P42)</f>
        <v>1</v>
      </c>
      <c r="P41" s="74">
        <f>10000*L41+100*M41+N41</f>
        <v>61717</v>
      </c>
    </row>
    <row r="42" spans="1:16" ht="17.25" customHeight="1">
      <c r="A42" s="55" t="s">
        <v>19</v>
      </c>
      <c r="B42" s="123" t="s">
        <v>112</v>
      </c>
      <c r="C42" s="52">
        <f>K40</f>
        <v>7</v>
      </c>
      <c r="D42" s="143" t="str">
        <f>IF(C42="","",IF(C42-E42&gt;0,"○",IF(C42-E42&lt;0,"●","△")))</f>
        <v>○</v>
      </c>
      <c r="E42" s="142">
        <f>I40</f>
        <v>1</v>
      </c>
      <c r="F42" s="51">
        <f>K41</f>
        <v>0</v>
      </c>
      <c r="G42" s="143" t="str">
        <f>IF(F42="","",IF(F42-H42&gt;0,"○",IF(F42-H42&lt;0,"●","△")))</f>
        <v>●</v>
      </c>
      <c r="H42" s="142">
        <f>I41</f>
        <v>6</v>
      </c>
      <c r="I42" s="51"/>
      <c r="J42" s="143"/>
      <c r="K42" s="143"/>
      <c r="L42" s="55">
        <f>COUNTIF(C42:K42,"○")*3+COUNTIF(C42:K42,"△")</f>
        <v>3</v>
      </c>
      <c r="M42" s="151">
        <f>SUM(C42,F42,I42)-SUM(E42,H42,K42)</f>
        <v>0</v>
      </c>
      <c r="N42" s="152">
        <f>SUM(C42,F42,I42)</f>
        <v>7</v>
      </c>
      <c r="O42" s="155">
        <f>RANK(P42,$P40:$P42)</f>
        <v>2</v>
      </c>
      <c r="P42" s="74">
        <f>10000*L42+100*M42+N42</f>
        <v>30007</v>
      </c>
    </row>
    <row r="43" spans="1:16" ht="19.5" customHeight="1">
      <c r="A43" s="47" t="s">
        <v>27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ht="12.75">
      <c r="A44" s="47" t="s">
        <v>106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47"/>
    </row>
    <row r="45" spans="1:16" ht="12.75">
      <c r="A45" s="47" t="s">
        <v>107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47"/>
    </row>
    <row r="46" spans="1:16" ht="12.7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8"/>
      <c r="O46" s="68"/>
      <c r="P46" s="47"/>
    </row>
    <row r="47" spans="2:16" ht="12.7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47"/>
    </row>
    <row r="48" spans="1:16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47"/>
    </row>
    <row r="49" spans="1:16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6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</sheetData>
  <sheetProtection/>
  <mergeCells count="26">
    <mergeCell ref="C34:E34"/>
    <mergeCell ref="F34:H34"/>
    <mergeCell ref="I34:K34"/>
    <mergeCell ref="C39:E39"/>
    <mergeCell ref="F39:H39"/>
    <mergeCell ref="I39:K39"/>
    <mergeCell ref="C24:E24"/>
    <mergeCell ref="F24:H24"/>
    <mergeCell ref="I24:K24"/>
    <mergeCell ref="C29:E29"/>
    <mergeCell ref="F29:H29"/>
    <mergeCell ref="I29:K29"/>
    <mergeCell ref="C14:E14"/>
    <mergeCell ref="F14:H14"/>
    <mergeCell ref="I14:K14"/>
    <mergeCell ref="C19:E19"/>
    <mergeCell ref="F19:H19"/>
    <mergeCell ref="I19:K19"/>
    <mergeCell ref="A1:P1"/>
    <mergeCell ref="A2:P2"/>
    <mergeCell ref="C4:E4"/>
    <mergeCell ref="F4:H4"/>
    <mergeCell ref="I4:K4"/>
    <mergeCell ref="C9:E9"/>
    <mergeCell ref="F9:H9"/>
    <mergeCell ref="I9:K9"/>
  </mergeCells>
  <printOptions horizontalCentered="1"/>
  <pageMargins left="0.5118110236220472" right="0.31496062992125984" top="0.6299212598425197" bottom="0.472440944881889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SheetLayoutView="100" zoomScalePageLayoutView="0" workbookViewId="0" topLeftCell="A1">
      <selection activeCell="V11" sqref="V11"/>
    </sheetView>
  </sheetViews>
  <sheetFormatPr defaultColWidth="9.140625" defaultRowHeight="15"/>
  <cols>
    <col min="1" max="1" width="0.9921875" style="0" customWidth="1"/>
    <col min="2" max="2" width="3.7109375" style="0" customWidth="1"/>
    <col min="3" max="3" width="14.28125" style="0" customWidth="1"/>
    <col min="4" max="4" width="8.7109375" style="0" customWidth="1"/>
    <col min="5" max="5" width="1.7109375" style="0" customWidth="1"/>
    <col min="6" max="6" width="8.7109375" style="0" customWidth="1"/>
    <col min="7" max="7" width="10.0039062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0039062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0.00390625" style="0" customWidth="1"/>
    <col min="16" max="16" width="8.7109375" style="0" customWidth="1"/>
    <col min="17" max="17" width="1.7109375" style="0" customWidth="1"/>
    <col min="18" max="18" width="8.7109375" style="0" customWidth="1"/>
    <col min="19" max="19" width="10.00390625" style="0" customWidth="1"/>
    <col min="20" max="20" width="2.7109375" style="0" customWidth="1"/>
  </cols>
  <sheetData>
    <row r="1" spans="1:19" ht="30" customHeight="1">
      <c r="A1" s="5"/>
      <c r="B1" s="218" t="s">
        <v>188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ht="13.5" customHeight="1">
      <c r="A2" s="4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9" customHeight="1">
      <c r="A3" s="4"/>
      <c r="B3" s="24"/>
      <c r="C3" s="25" t="s">
        <v>1</v>
      </c>
      <c r="D3" s="215" t="s">
        <v>28</v>
      </c>
      <c r="E3" s="216"/>
      <c r="F3" s="217"/>
      <c r="G3" s="26" t="s">
        <v>0</v>
      </c>
      <c r="H3" s="215" t="s">
        <v>29</v>
      </c>
      <c r="I3" s="216"/>
      <c r="J3" s="217"/>
      <c r="K3" s="25" t="s">
        <v>0</v>
      </c>
      <c r="L3" s="215" t="s">
        <v>30</v>
      </c>
      <c r="M3" s="216"/>
      <c r="N3" s="217"/>
      <c r="O3" s="25" t="s">
        <v>0</v>
      </c>
      <c r="P3" s="215" t="s">
        <v>31</v>
      </c>
      <c r="Q3" s="216"/>
      <c r="R3" s="217"/>
      <c r="S3" s="24" t="s">
        <v>0</v>
      </c>
    </row>
    <row r="4" spans="1:19" ht="39" customHeight="1">
      <c r="A4" s="4"/>
      <c r="B4" s="27"/>
      <c r="C4" s="75" t="s">
        <v>35</v>
      </c>
      <c r="D4" s="215" t="s">
        <v>34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7"/>
    </row>
    <row r="5" spans="1:19" ht="18.75" customHeight="1">
      <c r="A5" s="4"/>
      <c r="B5" s="213">
        <v>1</v>
      </c>
      <c r="C5" s="211" t="s">
        <v>70</v>
      </c>
      <c r="D5" s="23" t="str">
        <f>'予選リーグ結果'!B5</f>
        <v>北野</v>
      </c>
      <c r="E5" s="16" t="s">
        <v>32</v>
      </c>
      <c r="F5" s="22" t="str">
        <f>'予選リーグ結果'!B6</f>
        <v>守谷</v>
      </c>
      <c r="G5" s="15" t="str">
        <f>D7</f>
        <v>西町</v>
      </c>
      <c r="H5" s="23" t="str">
        <f>'予選リーグ結果'!B10</f>
        <v>草加東</v>
      </c>
      <c r="I5" s="16" t="s">
        <v>32</v>
      </c>
      <c r="J5" s="22" t="str">
        <f>'予選リーグ結果'!B11</f>
        <v>住吉</v>
      </c>
      <c r="K5" s="34" t="str">
        <f>H7</f>
        <v>蒲生東</v>
      </c>
      <c r="L5" s="23" t="str">
        <f>'予選リーグ結果'!B15</f>
        <v>松伏</v>
      </c>
      <c r="M5" s="16" t="s">
        <v>32</v>
      </c>
      <c r="N5" s="22" t="str">
        <f>'予選リーグ結果'!B16</f>
        <v>幸松</v>
      </c>
      <c r="O5" s="34" t="str">
        <f>L7</f>
        <v>越谷FC</v>
      </c>
      <c r="P5" s="23" t="str">
        <f>'予選リーグ結果'!B20</f>
        <v>鬼高</v>
      </c>
      <c r="Q5" s="16" t="s">
        <v>32</v>
      </c>
      <c r="R5" s="22" t="str">
        <f>'予選リーグ結果'!B21</f>
        <v>越谷PC</v>
      </c>
      <c r="S5" s="38" t="str">
        <f>P7</f>
        <v>武里</v>
      </c>
    </row>
    <row r="6" spans="1:19" ht="18.75" customHeight="1">
      <c r="A6" s="4"/>
      <c r="B6" s="214"/>
      <c r="C6" s="212"/>
      <c r="D6" s="63">
        <v>2</v>
      </c>
      <c r="E6" s="19"/>
      <c r="F6" s="64">
        <v>0</v>
      </c>
      <c r="G6" s="28" t="str">
        <f>F7</f>
        <v>ミトス</v>
      </c>
      <c r="H6" s="63">
        <v>1</v>
      </c>
      <c r="I6" s="17"/>
      <c r="J6" s="64">
        <v>0</v>
      </c>
      <c r="K6" s="28" t="str">
        <f>J7</f>
        <v>三郷</v>
      </c>
      <c r="L6" s="63">
        <v>2</v>
      </c>
      <c r="M6" s="17"/>
      <c r="N6" s="64">
        <v>1</v>
      </c>
      <c r="O6" s="28" t="str">
        <f>N7</f>
        <v>武蔵野</v>
      </c>
      <c r="P6" s="63">
        <v>0</v>
      </c>
      <c r="Q6" s="17"/>
      <c r="R6" s="64">
        <v>1</v>
      </c>
      <c r="S6" s="29" t="str">
        <f>R7</f>
        <v>松原</v>
      </c>
    </row>
    <row r="7" spans="1:19" ht="18.75" customHeight="1">
      <c r="A7" s="4"/>
      <c r="B7" s="213">
        <v>2</v>
      </c>
      <c r="C7" s="211" t="s">
        <v>71</v>
      </c>
      <c r="D7" s="23" t="str">
        <f>'予選リーグ結果'!B25</f>
        <v>西町</v>
      </c>
      <c r="E7" s="16" t="s">
        <v>32</v>
      </c>
      <c r="F7" s="22" t="str">
        <f>'予選リーグ結果'!B26</f>
        <v>ミトス</v>
      </c>
      <c r="G7" s="30" t="str">
        <f>D5</f>
        <v>北野</v>
      </c>
      <c r="H7" s="23" t="str">
        <f>'予選リーグ結果'!B30</f>
        <v>蒲生東</v>
      </c>
      <c r="I7" s="16" t="s">
        <v>32</v>
      </c>
      <c r="J7" s="22" t="str">
        <f>'予選リーグ結果'!B31</f>
        <v>三郷</v>
      </c>
      <c r="K7" s="30" t="str">
        <f>H5</f>
        <v>草加東</v>
      </c>
      <c r="L7" s="23" t="str">
        <f>'予選リーグ結果'!B35</f>
        <v>越谷FC</v>
      </c>
      <c r="M7" s="8" t="s">
        <v>32</v>
      </c>
      <c r="N7" s="22" t="str">
        <f>'予選リーグ結果'!B36</f>
        <v>武蔵野</v>
      </c>
      <c r="O7" s="30" t="str">
        <f>L5</f>
        <v>松伏</v>
      </c>
      <c r="P7" s="31" t="str">
        <f>'予選リーグ結果'!B40</f>
        <v>武里</v>
      </c>
      <c r="Q7" s="16" t="s">
        <v>32</v>
      </c>
      <c r="R7" s="22" t="str">
        <f>'予選リーグ結果'!B41</f>
        <v>松原</v>
      </c>
      <c r="S7" s="32" t="str">
        <f>P5</f>
        <v>鬼高</v>
      </c>
    </row>
    <row r="8" spans="1:19" ht="18.75" customHeight="1">
      <c r="A8" s="4"/>
      <c r="B8" s="214"/>
      <c r="C8" s="212"/>
      <c r="D8" s="63">
        <v>2</v>
      </c>
      <c r="E8" s="17"/>
      <c r="F8" s="64">
        <v>1</v>
      </c>
      <c r="G8" s="28" t="str">
        <f>F5</f>
        <v>守谷</v>
      </c>
      <c r="H8" s="63">
        <v>0</v>
      </c>
      <c r="I8" s="17"/>
      <c r="J8" s="64">
        <v>12</v>
      </c>
      <c r="K8" s="28" t="str">
        <f>J5</f>
        <v>住吉</v>
      </c>
      <c r="L8" s="63">
        <v>0</v>
      </c>
      <c r="M8" s="33"/>
      <c r="N8" s="64">
        <v>0</v>
      </c>
      <c r="O8" s="28" t="str">
        <f>N5</f>
        <v>幸松</v>
      </c>
      <c r="P8" s="65">
        <v>0</v>
      </c>
      <c r="Q8" s="33"/>
      <c r="R8" s="64">
        <v>11</v>
      </c>
      <c r="S8" s="29" t="str">
        <f>R5</f>
        <v>越谷PC</v>
      </c>
    </row>
    <row r="9" spans="1:19" ht="18.75" customHeight="1">
      <c r="A9" s="4"/>
      <c r="B9" s="213">
        <v>3</v>
      </c>
      <c r="C9" s="211" t="s">
        <v>72</v>
      </c>
      <c r="D9" s="23" t="str">
        <f>D5</f>
        <v>北野</v>
      </c>
      <c r="E9" s="16" t="s">
        <v>32</v>
      </c>
      <c r="F9" s="22" t="str">
        <f>'予選リーグ結果'!B7</f>
        <v>南郷</v>
      </c>
      <c r="G9" s="15" t="str">
        <f>D11</f>
        <v>西町</v>
      </c>
      <c r="H9" s="23" t="str">
        <f>H5</f>
        <v>草加東</v>
      </c>
      <c r="I9" s="16" t="s">
        <v>32</v>
      </c>
      <c r="J9" s="22" t="str">
        <f>'予選リーグ結果'!B12</f>
        <v>彦成</v>
      </c>
      <c r="K9" s="34" t="str">
        <f>H11</f>
        <v>蒲生東</v>
      </c>
      <c r="L9" s="35" t="str">
        <f>L5</f>
        <v>松伏</v>
      </c>
      <c r="M9" s="36" t="s">
        <v>32</v>
      </c>
      <c r="N9" s="37" t="str">
        <f>'予選リーグ結果'!B17</f>
        <v>利根</v>
      </c>
      <c r="O9" s="15" t="str">
        <f>L11</f>
        <v>越谷FC</v>
      </c>
      <c r="P9" s="35" t="str">
        <f>P5</f>
        <v>鬼高</v>
      </c>
      <c r="Q9" s="36" t="s">
        <v>32</v>
      </c>
      <c r="R9" s="37" t="str">
        <f>'予選リーグ結果'!B22</f>
        <v>桜</v>
      </c>
      <c r="S9" s="38" t="str">
        <f>P11</f>
        <v>武里</v>
      </c>
    </row>
    <row r="10" spans="1:19" ht="18.75" customHeight="1">
      <c r="A10" s="4"/>
      <c r="B10" s="214"/>
      <c r="C10" s="212"/>
      <c r="D10" s="63">
        <v>6</v>
      </c>
      <c r="E10" s="17"/>
      <c r="F10" s="64">
        <v>0</v>
      </c>
      <c r="G10" s="39" t="str">
        <f>F11</f>
        <v>戸ヶ崎</v>
      </c>
      <c r="H10" s="63">
        <v>0</v>
      </c>
      <c r="I10" s="17"/>
      <c r="J10" s="64">
        <v>0</v>
      </c>
      <c r="K10" s="39" t="str">
        <f>J11</f>
        <v>八潮中央</v>
      </c>
      <c r="L10" s="66">
        <v>12</v>
      </c>
      <c r="M10" s="40"/>
      <c r="N10" s="67">
        <v>0</v>
      </c>
      <c r="O10" s="39" t="str">
        <f>N11</f>
        <v>新浜</v>
      </c>
      <c r="P10" s="66">
        <v>1</v>
      </c>
      <c r="Q10" s="40"/>
      <c r="R10" s="67">
        <v>2</v>
      </c>
      <c r="S10" s="29" t="str">
        <f>R11</f>
        <v>つつみ</v>
      </c>
    </row>
    <row r="11" spans="1:19" ht="18.75" customHeight="1">
      <c r="A11" s="4"/>
      <c r="B11" s="213">
        <v>4</v>
      </c>
      <c r="C11" s="211" t="s">
        <v>73</v>
      </c>
      <c r="D11" s="23" t="str">
        <f>D7</f>
        <v>西町</v>
      </c>
      <c r="E11" s="16" t="s">
        <v>32</v>
      </c>
      <c r="F11" s="22" t="str">
        <f>'予選リーグ結果'!B27</f>
        <v>戸ヶ崎</v>
      </c>
      <c r="G11" s="41" t="str">
        <f>D9</f>
        <v>北野</v>
      </c>
      <c r="H11" s="23" t="str">
        <f>H7</f>
        <v>蒲生東</v>
      </c>
      <c r="I11" s="16" t="s">
        <v>32</v>
      </c>
      <c r="J11" s="22" t="str">
        <f>'予選リーグ結果'!B32</f>
        <v>八潮中央</v>
      </c>
      <c r="K11" s="41" t="str">
        <f>H9</f>
        <v>草加東</v>
      </c>
      <c r="L11" s="362" t="str">
        <f>L7</f>
        <v>越谷FC</v>
      </c>
      <c r="M11" s="363" t="s">
        <v>32</v>
      </c>
      <c r="N11" s="364" t="str">
        <f>'予選リーグ結果'!B37</f>
        <v>新浜</v>
      </c>
      <c r="O11" s="41" t="str">
        <f>L9</f>
        <v>松伏</v>
      </c>
      <c r="P11" s="42" t="str">
        <f>P7</f>
        <v>武里</v>
      </c>
      <c r="Q11" s="36" t="s">
        <v>32</v>
      </c>
      <c r="R11" s="37" t="str">
        <f>'予選リーグ結果'!B42</f>
        <v>つつみ</v>
      </c>
      <c r="S11" s="32" t="str">
        <f>P9</f>
        <v>鬼高</v>
      </c>
    </row>
    <row r="12" spans="1:19" ht="18.75" customHeight="1">
      <c r="A12" s="4"/>
      <c r="B12" s="214"/>
      <c r="C12" s="212"/>
      <c r="D12" s="63">
        <v>0</v>
      </c>
      <c r="E12" s="17"/>
      <c r="F12" s="64">
        <v>8</v>
      </c>
      <c r="G12" s="39" t="str">
        <f>F9</f>
        <v>南郷</v>
      </c>
      <c r="H12" s="63">
        <v>1</v>
      </c>
      <c r="I12" s="17"/>
      <c r="J12" s="64">
        <v>1</v>
      </c>
      <c r="K12" s="39" t="str">
        <f>J9</f>
        <v>彦成</v>
      </c>
      <c r="L12" s="365">
        <v>0</v>
      </c>
      <c r="M12" s="366"/>
      <c r="N12" s="367">
        <v>1</v>
      </c>
      <c r="O12" s="39" t="str">
        <f>N9</f>
        <v>利根</v>
      </c>
      <c r="P12" s="66">
        <v>1</v>
      </c>
      <c r="Q12" s="40"/>
      <c r="R12" s="67">
        <v>7</v>
      </c>
      <c r="S12" s="29" t="str">
        <f>R9</f>
        <v>桜</v>
      </c>
    </row>
    <row r="13" spans="1:19" ht="18.75" customHeight="1">
      <c r="A13" s="4"/>
      <c r="B13" s="213">
        <v>5</v>
      </c>
      <c r="C13" s="211" t="s">
        <v>74</v>
      </c>
      <c r="D13" s="23" t="str">
        <f>F5</f>
        <v>守谷</v>
      </c>
      <c r="E13" s="16" t="s">
        <v>32</v>
      </c>
      <c r="F13" s="22" t="str">
        <f>F9</f>
        <v>南郷</v>
      </c>
      <c r="G13" s="41" t="str">
        <f>D15</f>
        <v>ミトス</v>
      </c>
      <c r="H13" s="23" t="str">
        <f>J5</f>
        <v>住吉</v>
      </c>
      <c r="I13" s="16" t="s">
        <v>32</v>
      </c>
      <c r="J13" s="22" t="str">
        <f>J9</f>
        <v>彦成</v>
      </c>
      <c r="K13" s="41" t="str">
        <f>H15</f>
        <v>三郷</v>
      </c>
      <c r="L13" s="35" t="str">
        <f>N5</f>
        <v>幸松</v>
      </c>
      <c r="M13" s="36" t="s">
        <v>32</v>
      </c>
      <c r="N13" s="37" t="str">
        <f>N9</f>
        <v>利根</v>
      </c>
      <c r="O13" s="41" t="str">
        <f>L15</f>
        <v>武蔵野</v>
      </c>
      <c r="P13" s="42" t="str">
        <f>R5</f>
        <v>越谷PC</v>
      </c>
      <c r="Q13" s="36" t="s">
        <v>32</v>
      </c>
      <c r="R13" s="37" t="str">
        <f>R9</f>
        <v>桜</v>
      </c>
      <c r="S13" s="32" t="str">
        <f>P15</f>
        <v>松原</v>
      </c>
    </row>
    <row r="14" spans="1:19" ht="18.75" customHeight="1">
      <c r="A14" s="4"/>
      <c r="B14" s="214"/>
      <c r="C14" s="212"/>
      <c r="D14" s="63">
        <v>2</v>
      </c>
      <c r="E14" s="17"/>
      <c r="F14" s="64">
        <v>1</v>
      </c>
      <c r="G14" s="39" t="str">
        <f>F15</f>
        <v>戸ヶ崎</v>
      </c>
      <c r="H14" s="63">
        <v>0</v>
      </c>
      <c r="I14" s="17"/>
      <c r="J14" s="64">
        <v>2</v>
      </c>
      <c r="K14" s="39" t="str">
        <f>J15</f>
        <v>八潮中央</v>
      </c>
      <c r="L14" s="66">
        <v>7</v>
      </c>
      <c r="M14" s="40"/>
      <c r="N14" s="67">
        <v>0</v>
      </c>
      <c r="O14" s="39" t="str">
        <f>N15</f>
        <v>新浜</v>
      </c>
      <c r="P14" s="66">
        <v>2</v>
      </c>
      <c r="Q14" s="40"/>
      <c r="R14" s="67">
        <v>1</v>
      </c>
      <c r="S14" s="29" t="str">
        <f>R15</f>
        <v>つつみ</v>
      </c>
    </row>
    <row r="15" spans="1:19" ht="18.75" customHeight="1">
      <c r="A15" s="4"/>
      <c r="B15" s="213">
        <v>6</v>
      </c>
      <c r="C15" s="211" t="s">
        <v>75</v>
      </c>
      <c r="D15" s="23" t="str">
        <f>F7</f>
        <v>ミトス</v>
      </c>
      <c r="E15" s="16" t="s">
        <v>32</v>
      </c>
      <c r="F15" s="22" t="str">
        <f>F11</f>
        <v>戸ヶ崎</v>
      </c>
      <c r="G15" s="41" t="str">
        <f>D13</f>
        <v>守谷</v>
      </c>
      <c r="H15" s="23" t="str">
        <f>J7</f>
        <v>三郷</v>
      </c>
      <c r="I15" s="16" t="s">
        <v>32</v>
      </c>
      <c r="J15" s="22" t="str">
        <f>J11</f>
        <v>八潮中央</v>
      </c>
      <c r="K15" s="41" t="str">
        <f>H13</f>
        <v>住吉</v>
      </c>
      <c r="L15" s="362" t="str">
        <f>N7</f>
        <v>武蔵野</v>
      </c>
      <c r="M15" s="363" t="s">
        <v>32</v>
      </c>
      <c r="N15" s="364" t="str">
        <f>N11</f>
        <v>新浜</v>
      </c>
      <c r="O15" s="41" t="str">
        <f>L13</f>
        <v>幸松</v>
      </c>
      <c r="P15" s="42" t="str">
        <f>R7</f>
        <v>松原</v>
      </c>
      <c r="Q15" s="36" t="s">
        <v>32</v>
      </c>
      <c r="R15" s="43" t="str">
        <f>R11</f>
        <v>つつみ</v>
      </c>
      <c r="S15" s="32" t="str">
        <f>P13</f>
        <v>越谷PC</v>
      </c>
    </row>
    <row r="16" spans="1:19" ht="18.75" customHeight="1">
      <c r="A16" s="4"/>
      <c r="B16" s="214"/>
      <c r="C16" s="212"/>
      <c r="D16" s="63">
        <v>0</v>
      </c>
      <c r="E16" s="17"/>
      <c r="F16" s="64">
        <v>13</v>
      </c>
      <c r="G16" s="39" t="str">
        <f>F13</f>
        <v>南郷</v>
      </c>
      <c r="H16" s="63">
        <v>4</v>
      </c>
      <c r="I16" s="17"/>
      <c r="J16" s="64">
        <v>0</v>
      </c>
      <c r="K16" s="39" t="str">
        <f>J13</f>
        <v>彦成</v>
      </c>
      <c r="L16" s="365">
        <v>1</v>
      </c>
      <c r="M16" s="366"/>
      <c r="N16" s="367">
        <v>2</v>
      </c>
      <c r="O16" s="39" t="str">
        <f>N13</f>
        <v>利根</v>
      </c>
      <c r="P16" s="66">
        <v>6</v>
      </c>
      <c r="Q16" s="40"/>
      <c r="R16" s="67">
        <v>0</v>
      </c>
      <c r="S16" s="29" t="str">
        <f>R13</f>
        <v>桜</v>
      </c>
    </row>
    <row r="17" spans="1:19" ht="22.5" customHeight="1">
      <c r="A17" s="4"/>
      <c r="B17" s="79"/>
      <c r="C17" s="78"/>
      <c r="D17" s="226" t="s">
        <v>76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8"/>
    </row>
    <row r="18" spans="1:19" ht="18.75" customHeight="1">
      <c r="A18" s="7"/>
      <c r="B18" s="221">
        <v>7</v>
      </c>
      <c r="C18" s="224" t="s">
        <v>77</v>
      </c>
      <c r="D18" s="80"/>
      <c r="E18" s="81"/>
      <c r="F18" s="82"/>
      <c r="G18" s="219" t="s">
        <v>96</v>
      </c>
      <c r="H18" s="83"/>
      <c r="I18" s="81"/>
      <c r="J18" s="82"/>
      <c r="K18" s="219" t="s">
        <v>96</v>
      </c>
      <c r="L18" s="42"/>
      <c r="M18" s="84"/>
      <c r="N18" s="37"/>
      <c r="O18" s="219" t="s">
        <v>96</v>
      </c>
      <c r="P18" s="42"/>
      <c r="Q18" s="84"/>
      <c r="R18" s="85"/>
      <c r="S18" s="219" t="s">
        <v>96</v>
      </c>
    </row>
    <row r="19" spans="1:19" ht="18.75" customHeight="1">
      <c r="A19" s="7"/>
      <c r="B19" s="222"/>
      <c r="C19" s="225"/>
      <c r="D19" s="86"/>
      <c r="E19" s="86"/>
      <c r="F19" s="87"/>
      <c r="G19" s="220"/>
      <c r="H19" s="86"/>
      <c r="I19" s="86"/>
      <c r="J19" s="87"/>
      <c r="K19" s="220"/>
      <c r="L19" s="88"/>
      <c r="M19" s="89"/>
      <c r="N19" s="90"/>
      <c r="O19" s="220"/>
      <c r="P19" s="89"/>
      <c r="Q19" s="89"/>
      <c r="R19" s="89"/>
      <c r="S19" s="220"/>
    </row>
    <row r="20" spans="1:19" ht="18.75" customHeight="1">
      <c r="A20" s="7"/>
      <c r="B20" s="223">
        <v>8</v>
      </c>
      <c r="C20" s="224" t="s">
        <v>78</v>
      </c>
      <c r="D20" s="80"/>
      <c r="E20" s="80"/>
      <c r="F20" s="82"/>
      <c r="G20" s="219" t="s">
        <v>96</v>
      </c>
      <c r="H20" s="80"/>
      <c r="I20" s="80"/>
      <c r="J20" s="91"/>
      <c r="K20" s="219" t="s">
        <v>96</v>
      </c>
      <c r="L20" s="83"/>
      <c r="M20" s="84"/>
      <c r="N20" s="91"/>
      <c r="O20" s="219" t="s">
        <v>96</v>
      </c>
      <c r="P20" s="85"/>
      <c r="Q20" s="85"/>
      <c r="R20" s="85"/>
      <c r="S20" s="219" t="s">
        <v>96</v>
      </c>
    </row>
    <row r="21" spans="1:19" ht="18.75" customHeight="1">
      <c r="A21" s="7"/>
      <c r="B21" s="222"/>
      <c r="C21" s="225"/>
      <c r="D21" s="86"/>
      <c r="E21" s="86"/>
      <c r="F21" s="87"/>
      <c r="G21" s="220"/>
      <c r="H21" s="86"/>
      <c r="I21" s="86"/>
      <c r="J21" s="87"/>
      <c r="K21" s="220"/>
      <c r="L21" s="88"/>
      <c r="M21" s="89"/>
      <c r="N21" s="90"/>
      <c r="O21" s="220"/>
      <c r="P21" s="89"/>
      <c r="Q21" s="89"/>
      <c r="R21" s="89"/>
      <c r="S21" s="220"/>
    </row>
    <row r="22" spans="1:19" ht="18.75" customHeight="1">
      <c r="A22" s="7"/>
      <c r="B22" s="223">
        <v>9</v>
      </c>
      <c r="C22" s="224" t="s">
        <v>79</v>
      </c>
      <c r="D22" s="80"/>
      <c r="E22" s="80"/>
      <c r="F22" s="91"/>
      <c r="G22" s="219" t="s">
        <v>96</v>
      </c>
      <c r="H22" s="80"/>
      <c r="I22" s="80"/>
      <c r="J22" s="91"/>
      <c r="K22" s="219" t="s">
        <v>96</v>
      </c>
      <c r="L22" s="93"/>
      <c r="M22" s="84"/>
      <c r="N22" s="92"/>
      <c r="O22" s="219" t="s">
        <v>96</v>
      </c>
      <c r="P22" s="85"/>
      <c r="Q22" s="85"/>
      <c r="R22" s="85"/>
      <c r="S22" s="219" t="s">
        <v>96</v>
      </c>
    </row>
    <row r="23" spans="1:19" ht="18.75" customHeight="1">
      <c r="A23" s="7"/>
      <c r="B23" s="222"/>
      <c r="C23" s="225"/>
      <c r="D23" s="94"/>
      <c r="E23" s="94"/>
      <c r="F23" s="95"/>
      <c r="G23" s="220"/>
      <c r="H23" s="94"/>
      <c r="I23" s="94"/>
      <c r="J23" s="95"/>
      <c r="K23" s="220"/>
      <c r="L23" s="96"/>
      <c r="M23" s="94"/>
      <c r="N23" s="94"/>
      <c r="O23" s="220"/>
      <c r="P23" s="94"/>
      <c r="Q23" s="94"/>
      <c r="R23" s="94"/>
      <c r="S23" s="220"/>
    </row>
    <row r="24" spans="1:19" ht="15" customHeight="1">
      <c r="A24" s="4"/>
      <c r="B24" s="4"/>
      <c r="C24" s="4" t="s">
        <v>2</v>
      </c>
      <c r="D24" s="4"/>
      <c r="E24" s="4"/>
      <c r="F24" s="4"/>
      <c r="G24" s="9"/>
      <c r="H24" s="4"/>
      <c r="I24" s="4"/>
      <c r="J24" s="4"/>
      <c r="K24" s="4"/>
      <c r="L24" s="6"/>
      <c r="M24" s="4"/>
      <c r="N24" s="4"/>
      <c r="O24" s="4"/>
      <c r="P24" s="4"/>
      <c r="Q24" s="4"/>
      <c r="R24" s="4"/>
      <c r="S24" s="4"/>
    </row>
    <row r="25" spans="1:19" ht="15" customHeight="1">
      <c r="A25" s="4"/>
      <c r="B25" s="44"/>
      <c r="C25" s="4" t="s">
        <v>95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customHeight="1">
      <c r="A26" s="4"/>
      <c r="B26" s="45"/>
      <c r="C26" s="6" t="s">
        <v>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"/>
      <c r="P26" s="6"/>
      <c r="Q26" s="6"/>
      <c r="R26" s="6"/>
      <c r="S26" s="4"/>
    </row>
    <row r="27" spans="1:19" ht="15" customHeight="1">
      <c r="A27" s="4"/>
      <c r="B27" s="45"/>
      <c r="C27" s="4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"/>
      <c r="P27" s="6"/>
      <c r="Q27" s="6"/>
      <c r="R27" s="6"/>
      <c r="S27" s="4"/>
    </row>
    <row r="28" spans="1:19" ht="14.25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2"/>
      <c r="P28" s="13"/>
      <c r="Q28" s="13"/>
      <c r="R28" s="13"/>
      <c r="S28" s="12"/>
    </row>
    <row r="29" ht="12.75">
      <c r="N29" s="1"/>
    </row>
  </sheetData>
  <sheetProtection/>
  <mergeCells count="37">
    <mergeCell ref="S18:S19"/>
    <mergeCell ref="S20:S21"/>
    <mergeCell ref="S22:S23"/>
    <mergeCell ref="D17:S17"/>
    <mergeCell ref="G18:G19"/>
    <mergeCell ref="G20:G21"/>
    <mergeCell ref="G22:G23"/>
    <mergeCell ref="K18:K19"/>
    <mergeCell ref="K20:K21"/>
    <mergeCell ref="K22:K23"/>
    <mergeCell ref="O22:O23"/>
    <mergeCell ref="O20:O21"/>
    <mergeCell ref="O18:O19"/>
    <mergeCell ref="B18:B19"/>
    <mergeCell ref="B20:B21"/>
    <mergeCell ref="B22:B23"/>
    <mergeCell ref="C18:C19"/>
    <mergeCell ref="C20:C21"/>
    <mergeCell ref="C22:C23"/>
    <mergeCell ref="D4:S4"/>
    <mergeCell ref="B1:S1"/>
    <mergeCell ref="D3:F3"/>
    <mergeCell ref="H3:J3"/>
    <mergeCell ref="L3:N3"/>
    <mergeCell ref="P3:R3"/>
    <mergeCell ref="C5:C6"/>
    <mergeCell ref="C7:C8"/>
    <mergeCell ref="B5:B6"/>
    <mergeCell ref="B7:B8"/>
    <mergeCell ref="C9:C10"/>
    <mergeCell ref="C11:C12"/>
    <mergeCell ref="C13:C14"/>
    <mergeCell ref="C15:C16"/>
    <mergeCell ref="B13:B14"/>
    <mergeCell ref="B15:B16"/>
    <mergeCell ref="B9:B10"/>
    <mergeCell ref="B11:B12"/>
  </mergeCells>
  <printOptions horizontalCentered="1" verticalCentered="1"/>
  <pageMargins left="0.5511811023622047" right="0.31496062992125984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9"/>
  <sheetViews>
    <sheetView zoomScaleSheetLayoutView="100" zoomScalePageLayoutView="0" workbookViewId="0" topLeftCell="A1">
      <selection activeCell="BJ7" sqref="BJ7"/>
    </sheetView>
  </sheetViews>
  <sheetFormatPr defaultColWidth="9.140625" defaultRowHeight="15"/>
  <cols>
    <col min="1" max="47" width="2.421875" style="0" customWidth="1"/>
    <col min="48" max="53" width="2.421875" style="1" customWidth="1"/>
    <col min="54" max="60" width="2.421875" style="0" customWidth="1"/>
  </cols>
  <sheetData>
    <row r="1" spans="1:56" ht="22.5" customHeight="1">
      <c r="A1" s="4"/>
      <c r="B1" s="218" t="s">
        <v>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</row>
    <row r="2" spans="1:56" ht="12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6"/>
      <c r="AW2" s="6"/>
      <c r="AX2" s="6"/>
      <c r="AY2" s="6"/>
      <c r="AZ2" s="6"/>
      <c r="BA2" s="6"/>
      <c r="BB2" s="4"/>
      <c r="BC2" s="4"/>
      <c r="BD2" s="76"/>
    </row>
    <row r="3" spans="1:56" ht="39" customHeight="1">
      <c r="A3" s="4"/>
      <c r="B3" s="4"/>
      <c r="C3" s="328"/>
      <c r="D3" s="329"/>
      <c r="E3" s="329"/>
      <c r="F3" s="330" t="s">
        <v>1</v>
      </c>
      <c r="G3" s="325"/>
      <c r="H3" s="325"/>
      <c r="I3" s="325"/>
      <c r="J3" s="325"/>
      <c r="K3" s="324" t="s">
        <v>7</v>
      </c>
      <c r="L3" s="325"/>
      <c r="M3" s="325"/>
      <c r="N3" s="325"/>
      <c r="O3" s="325"/>
      <c r="P3" s="325"/>
      <c r="Q3" s="326"/>
      <c r="R3" s="330" t="s">
        <v>0</v>
      </c>
      <c r="S3" s="325"/>
      <c r="T3" s="325"/>
      <c r="U3" s="331"/>
      <c r="V3" s="325" t="s">
        <v>8</v>
      </c>
      <c r="W3" s="325"/>
      <c r="X3" s="325"/>
      <c r="Y3" s="325"/>
      <c r="Z3" s="325"/>
      <c r="AA3" s="325"/>
      <c r="AB3" s="326"/>
      <c r="AC3" s="325" t="s">
        <v>0</v>
      </c>
      <c r="AD3" s="325"/>
      <c r="AE3" s="325"/>
      <c r="AF3" s="325"/>
      <c r="AG3" s="324" t="s">
        <v>9</v>
      </c>
      <c r="AH3" s="325"/>
      <c r="AI3" s="325"/>
      <c r="AJ3" s="325"/>
      <c r="AK3" s="325"/>
      <c r="AL3" s="325"/>
      <c r="AM3" s="326"/>
      <c r="AN3" s="325" t="s">
        <v>0</v>
      </c>
      <c r="AO3" s="325"/>
      <c r="AP3" s="325"/>
      <c r="AQ3" s="325"/>
      <c r="AR3" s="324" t="s">
        <v>10</v>
      </c>
      <c r="AS3" s="325"/>
      <c r="AT3" s="325"/>
      <c r="AU3" s="325"/>
      <c r="AV3" s="325"/>
      <c r="AW3" s="325"/>
      <c r="AX3" s="326"/>
      <c r="AY3" s="325" t="s">
        <v>0</v>
      </c>
      <c r="AZ3" s="325"/>
      <c r="BA3" s="325"/>
      <c r="BB3" s="327"/>
      <c r="BC3" s="4"/>
      <c r="BD3" s="76"/>
    </row>
    <row r="4" spans="1:56" ht="19.5" customHeight="1">
      <c r="A4" s="4"/>
      <c r="B4" s="4"/>
      <c r="C4" s="314" t="s">
        <v>6</v>
      </c>
      <c r="D4" s="304"/>
      <c r="E4" s="305"/>
      <c r="F4" s="317" t="s">
        <v>85</v>
      </c>
      <c r="G4" s="318"/>
      <c r="H4" s="318"/>
      <c r="I4" s="318"/>
      <c r="J4" s="319"/>
      <c r="K4" s="313" t="s">
        <v>162</v>
      </c>
      <c r="L4" s="304"/>
      <c r="M4" s="304"/>
      <c r="N4" s="10" t="s">
        <v>36</v>
      </c>
      <c r="O4" s="304" t="s">
        <v>172</v>
      </c>
      <c r="P4" s="304"/>
      <c r="Q4" s="305"/>
      <c r="R4" s="306" t="str">
        <f>K6</f>
        <v>守谷</v>
      </c>
      <c r="S4" s="304"/>
      <c r="T4" s="304"/>
      <c r="U4" s="312"/>
      <c r="V4" s="313" t="s">
        <v>173</v>
      </c>
      <c r="W4" s="304"/>
      <c r="X4" s="304"/>
      <c r="Y4" s="10" t="s">
        <v>36</v>
      </c>
      <c r="Z4" s="304" t="s">
        <v>174</v>
      </c>
      <c r="AA4" s="304"/>
      <c r="AB4" s="305"/>
      <c r="AC4" s="306" t="str">
        <f>V6</f>
        <v>草加東</v>
      </c>
      <c r="AD4" s="304"/>
      <c r="AE4" s="304"/>
      <c r="AF4" s="312"/>
      <c r="AG4" s="313" t="s">
        <v>167</v>
      </c>
      <c r="AH4" s="304"/>
      <c r="AI4" s="304"/>
      <c r="AJ4" s="10" t="s">
        <v>36</v>
      </c>
      <c r="AK4" s="304" t="s">
        <v>175</v>
      </c>
      <c r="AL4" s="304"/>
      <c r="AM4" s="305"/>
      <c r="AN4" s="306" t="str">
        <f>AG6</f>
        <v>幸松</v>
      </c>
      <c r="AO4" s="304"/>
      <c r="AP4" s="304"/>
      <c r="AQ4" s="312"/>
      <c r="AR4" s="313" t="s">
        <v>176</v>
      </c>
      <c r="AS4" s="304"/>
      <c r="AT4" s="304"/>
      <c r="AU4" s="10" t="s">
        <v>36</v>
      </c>
      <c r="AV4" s="304" t="s">
        <v>177</v>
      </c>
      <c r="AW4" s="304"/>
      <c r="AX4" s="305"/>
      <c r="AY4" s="306" t="str">
        <f>AR6</f>
        <v>桜</v>
      </c>
      <c r="AZ4" s="304"/>
      <c r="BA4" s="304"/>
      <c r="BB4" s="307"/>
      <c r="BC4" s="4"/>
      <c r="BD4" s="76"/>
    </row>
    <row r="5" spans="1:56" ht="19.5" customHeight="1">
      <c r="A5" s="4"/>
      <c r="B5" s="4"/>
      <c r="C5" s="315"/>
      <c r="D5" s="309"/>
      <c r="E5" s="316"/>
      <c r="F5" s="320"/>
      <c r="G5" s="321"/>
      <c r="H5" s="321"/>
      <c r="I5" s="321"/>
      <c r="J5" s="322"/>
      <c r="K5" s="20"/>
      <c r="L5" s="174">
        <v>2</v>
      </c>
      <c r="M5" s="17"/>
      <c r="N5" s="17"/>
      <c r="O5" s="17"/>
      <c r="P5" s="174">
        <v>6</v>
      </c>
      <c r="Q5" s="21"/>
      <c r="R5" s="308" t="str">
        <f>O6</f>
        <v>西町</v>
      </c>
      <c r="S5" s="309"/>
      <c r="T5" s="309"/>
      <c r="U5" s="310"/>
      <c r="V5" s="20"/>
      <c r="W5" s="174">
        <v>7</v>
      </c>
      <c r="X5" s="17"/>
      <c r="Y5" s="17"/>
      <c r="Z5" s="17"/>
      <c r="AA5" s="174">
        <v>0</v>
      </c>
      <c r="AB5" s="21"/>
      <c r="AC5" s="308" t="str">
        <f>Z6</f>
        <v>八潮中央</v>
      </c>
      <c r="AD5" s="309"/>
      <c r="AE5" s="309"/>
      <c r="AF5" s="310"/>
      <c r="AG5" s="20"/>
      <c r="AH5" s="174">
        <v>0</v>
      </c>
      <c r="AI5" s="17"/>
      <c r="AJ5" s="17"/>
      <c r="AK5" s="17"/>
      <c r="AL5" s="174">
        <v>5</v>
      </c>
      <c r="AM5" s="21"/>
      <c r="AN5" s="308" t="str">
        <f>AK6</f>
        <v>武蔵野</v>
      </c>
      <c r="AO5" s="309"/>
      <c r="AP5" s="309"/>
      <c r="AQ5" s="310"/>
      <c r="AR5" s="20"/>
      <c r="AS5" s="174">
        <v>4</v>
      </c>
      <c r="AT5" s="17"/>
      <c r="AU5" s="17"/>
      <c r="AV5" s="17"/>
      <c r="AW5" s="174">
        <v>0</v>
      </c>
      <c r="AX5" s="21"/>
      <c r="AY5" s="308" t="str">
        <f>AV6</f>
        <v>つつみ</v>
      </c>
      <c r="AZ5" s="309"/>
      <c r="BA5" s="309"/>
      <c r="BB5" s="311"/>
      <c r="BC5" s="4"/>
      <c r="BD5" s="76"/>
    </row>
    <row r="6" spans="1:56" ht="19.5" customHeight="1">
      <c r="A6" s="4"/>
      <c r="B6" s="4"/>
      <c r="C6" s="314" t="s">
        <v>37</v>
      </c>
      <c r="D6" s="304"/>
      <c r="E6" s="305"/>
      <c r="F6" s="317" t="s">
        <v>86</v>
      </c>
      <c r="G6" s="318"/>
      <c r="H6" s="318"/>
      <c r="I6" s="318"/>
      <c r="J6" s="319"/>
      <c r="K6" s="313" t="s">
        <v>153</v>
      </c>
      <c r="L6" s="304"/>
      <c r="M6" s="304"/>
      <c r="N6" s="10" t="s">
        <v>36</v>
      </c>
      <c r="O6" s="304" t="s">
        <v>155</v>
      </c>
      <c r="P6" s="304"/>
      <c r="Q6" s="305"/>
      <c r="R6" s="306" t="str">
        <f>K8</f>
        <v>北野</v>
      </c>
      <c r="S6" s="304"/>
      <c r="T6" s="304"/>
      <c r="U6" s="312"/>
      <c r="V6" s="313" t="s">
        <v>178</v>
      </c>
      <c r="W6" s="304"/>
      <c r="X6" s="304"/>
      <c r="Y6" s="10" t="s">
        <v>36</v>
      </c>
      <c r="Z6" s="318" t="s">
        <v>179</v>
      </c>
      <c r="AA6" s="318"/>
      <c r="AB6" s="323"/>
      <c r="AC6" s="306" t="str">
        <f>V8</f>
        <v>彦成</v>
      </c>
      <c r="AD6" s="304"/>
      <c r="AE6" s="304"/>
      <c r="AF6" s="312"/>
      <c r="AG6" s="313" t="s">
        <v>180</v>
      </c>
      <c r="AH6" s="304"/>
      <c r="AI6" s="304"/>
      <c r="AJ6" s="10" t="s">
        <v>36</v>
      </c>
      <c r="AK6" s="304" t="s">
        <v>181</v>
      </c>
      <c r="AL6" s="304"/>
      <c r="AM6" s="305"/>
      <c r="AN6" s="306" t="str">
        <f>AG8</f>
        <v>松伏</v>
      </c>
      <c r="AO6" s="304"/>
      <c r="AP6" s="304"/>
      <c r="AQ6" s="312"/>
      <c r="AR6" s="313" t="s">
        <v>182</v>
      </c>
      <c r="AS6" s="304"/>
      <c r="AT6" s="304"/>
      <c r="AU6" s="10" t="s">
        <v>36</v>
      </c>
      <c r="AV6" s="304" t="s">
        <v>183</v>
      </c>
      <c r="AW6" s="304"/>
      <c r="AX6" s="305"/>
      <c r="AY6" s="306" t="str">
        <f>AR8</f>
        <v>越谷PC</v>
      </c>
      <c r="AZ6" s="304"/>
      <c r="BA6" s="304"/>
      <c r="BB6" s="307"/>
      <c r="BC6" s="4"/>
      <c r="BD6" s="76"/>
    </row>
    <row r="7" spans="1:56" ht="19.5" customHeight="1">
      <c r="A7" s="4"/>
      <c r="B7" s="4"/>
      <c r="C7" s="315"/>
      <c r="D7" s="309"/>
      <c r="E7" s="316"/>
      <c r="F7" s="320"/>
      <c r="G7" s="321"/>
      <c r="H7" s="321"/>
      <c r="I7" s="321"/>
      <c r="J7" s="322"/>
      <c r="K7" s="20"/>
      <c r="L7" s="174">
        <v>0</v>
      </c>
      <c r="M7" s="17"/>
      <c r="N7" s="17"/>
      <c r="O7" s="17"/>
      <c r="P7" s="174">
        <v>1</v>
      </c>
      <c r="Q7" s="18"/>
      <c r="R7" s="308" t="str">
        <f>O8</f>
        <v>戸ヶ崎</v>
      </c>
      <c r="S7" s="309"/>
      <c r="T7" s="309"/>
      <c r="U7" s="310"/>
      <c r="V7" s="20"/>
      <c r="W7" s="174">
        <v>5</v>
      </c>
      <c r="X7" s="17"/>
      <c r="Y7" s="17"/>
      <c r="Z7" s="17"/>
      <c r="AA7" s="174">
        <v>0</v>
      </c>
      <c r="AB7" s="18"/>
      <c r="AC7" s="308" t="str">
        <f>Z8</f>
        <v>三郷</v>
      </c>
      <c r="AD7" s="309"/>
      <c r="AE7" s="309"/>
      <c r="AF7" s="310"/>
      <c r="AG7" s="20"/>
      <c r="AH7" s="174">
        <v>2</v>
      </c>
      <c r="AI7" s="17"/>
      <c r="AJ7" s="17"/>
      <c r="AK7" s="17"/>
      <c r="AL7" s="174">
        <v>1</v>
      </c>
      <c r="AM7" s="18"/>
      <c r="AN7" s="308" t="str">
        <f>AK8</f>
        <v>新浜</v>
      </c>
      <c r="AO7" s="309"/>
      <c r="AP7" s="309"/>
      <c r="AQ7" s="310"/>
      <c r="AR7" s="20"/>
      <c r="AS7" s="174">
        <v>2</v>
      </c>
      <c r="AT7" s="17"/>
      <c r="AU7" s="17"/>
      <c r="AV7" s="17"/>
      <c r="AW7" s="174">
        <v>0</v>
      </c>
      <c r="AX7" s="18"/>
      <c r="AY7" s="308" t="str">
        <f>AV8</f>
        <v>松原</v>
      </c>
      <c r="AZ7" s="309"/>
      <c r="BA7" s="309"/>
      <c r="BB7" s="311"/>
      <c r="BC7" s="4"/>
      <c r="BD7" s="76"/>
    </row>
    <row r="8" spans="1:57" ht="19.5" customHeight="1">
      <c r="A8" s="4"/>
      <c r="B8" s="4"/>
      <c r="C8" s="314" t="s">
        <v>38</v>
      </c>
      <c r="D8" s="304"/>
      <c r="E8" s="305"/>
      <c r="F8" s="317" t="s">
        <v>87</v>
      </c>
      <c r="G8" s="318"/>
      <c r="H8" s="318"/>
      <c r="I8" s="318"/>
      <c r="J8" s="319"/>
      <c r="K8" s="313" t="s">
        <v>184</v>
      </c>
      <c r="L8" s="304"/>
      <c r="M8" s="304"/>
      <c r="N8" s="10" t="s">
        <v>36</v>
      </c>
      <c r="O8" s="304" t="s">
        <v>185</v>
      </c>
      <c r="P8" s="304"/>
      <c r="Q8" s="305"/>
      <c r="R8" s="304" t="str">
        <f>K4</f>
        <v>南郷</v>
      </c>
      <c r="S8" s="304"/>
      <c r="T8" s="304"/>
      <c r="U8" s="312"/>
      <c r="V8" s="313" t="s">
        <v>142</v>
      </c>
      <c r="W8" s="304"/>
      <c r="X8" s="304"/>
      <c r="Y8" s="10" t="s">
        <v>36</v>
      </c>
      <c r="Z8" s="304" t="s">
        <v>144</v>
      </c>
      <c r="AA8" s="304"/>
      <c r="AB8" s="305"/>
      <c r="AC8" s="306" t="str">
        <f>V4</f>
        <v>住吉</v>
      </c>
      <c r="AD8" s="304"/>
      <c r="AE8" s="304"/>
      <c r="AF8" s="312"/>
      <c r="AG8" s="376" t="s">
        <v>186</v>
      </c>
      <c r="AH8" s="377"/>
      <c r="AI8" s="377"/>
      <c r="AJ8" s="378" t="s">
        <v>36</v>
      </c>
      <c r="AK8" s="377" t="s">
        <v>146</v>
      </c>
      <c r="AL8" s="377"/>
      <c r="AM8" s="379"/>
      <c r="AN8" s="306" t="str">
        <f>AG4</f>
        <v>利根</v>
      </c>
      <c r="AO8" s="304"/>
      <c r="AP8" s="304"/>
      <c r="AQ8" s="312"/>
      <c r="AR8" s="313" t="s">
        <v>187</v>
      </c>
      <c r="AS8" s="304"/>
      <c r="AT8" s="304"/>
      <c r="AU8" s="10" t="s">
        <v>36</v>
      </c>
      <c r="AV8" s="304" t="s">
        <v>148</v>
      </c>
      <c r="AW8" s="304"/>
      <c r="AX8" s="305"/>
      <c r="AY8" s="306" t="str">
        <f>AR4</f>
        <v>鬼高</v>
      </c>
      <c r="AZ8" s="304"/>
      <c r="BA8" s="304"/>
      <c r="BB8" s="307"/>
      <c r="BC8" s="6"/>
      <c r="BD8" s="77"/>
      <c r="BE8" s="1"/>
    </row>
    <row r="9" spans="1:57" ht="19.5" customHeight="1">
      <c r="A9" s="4"/>
      <c r="B9" s="4"/>
      <c r="C9" s="315"/>
      <c r="D9" s="309"/>
      <c r="E9" s="316"/>
      <c r="F9" s="320"/>
      <c r="G9" s="321"/>
      <c r="H9" s="321"/>
      <c r="I9" s="321"/>
      <c r="J9" s="322"/>
      <c r="K9" s="229">
        <v>1</v>
      </c>
      <c r="L9" s="230"/>
      <c r="M9" s="175" t="s">
        <v>190</v>
      </c>
      <c r="N9" s="174" t="s">
        <v>189</v>
      </c>
      <c r="O9" s="176" t="s">
        <v>191</v>
      </c>
      <c r="P9" s="230">
        <v>1</v>
      </c>
      <c r="Q9" s="231"/>
      <c r="R9" s="308" t="str">
        <f>O4</f>
        <v>ミトス</v>
      </c>
      <c r="S9" s="309"/>
      <c r="T9" s="309"/>
      <c r="U9" s="310"/>
      <c r="V9" s="20"/>
      <c r="W9" s="174">
        <v>0</v>
      </c>
      <c r="X9" s="17"/>
      <c r="Y9" s="17"/>
      <c r="Z9" s="17"/>
      <c r="AA9" s="174">
        <v>1</v>
      </c>
      <c r="AB9" s="18"/>
      <c r="AC9" s="308" t="str">
        <f>Z4</f>
        <v>蒲生東</v>
      </c>
      <c r="AD9" s="309"/>
      <c r="AE9" s="309"/>
      <c r="AF9" s="310"/>
      <c r="AG9" s="365"/>
      <c r="AH9" s="366">
        <v>2</v>
      </c>
      <c r="AI9" s="366"/>
      <c r="AJ9" s="366"/>
      <c r="AK9" s="366"/>
      <c r="AL9" s="366">
        <v>1</v>
      </c>
      <c r="AM9" s="367"/>
      <c r="AN9" s="308" t="str">
        <f>AK4</f>
        <v>越谷FC</v>
      </c>
      <c r="AO9" s="309"/>
      <c r="AP9" s="309"/>
      <c r="AQ9" s="310"/>
      <c r="AR9" s="229">
        <v>1</v>
      </c>
      <c r="AS9" s="230"/>
      <c r="AT9" s="175" t="s">
        <v>192</v>
      </c>
      <c r="AU9" s="174" t="s">
        <v>189</v>
      </c>
      <c r="AV9" s="176" t="s">
        <v>193</v>
      </c>
      <c r="AW9" s="230">
        <v>1</v>
      </c>
      <c r="AX9" s="231"/>
      <c r="AY9" s="308" t="str">
        <f>AV4</f>
        <v>武里</v>
      </c>
      <c r="AZ9" s="309"/>
      <c r="BA9" s="309"/>
      <c r="BB9" s="311"/>
      <c r="BC9" s="6"/>
      <c r="BD9" s="77"/>
      <c r="BE9" s="1"/>
    </row>
    <row r="10" spans="1:57" ht="19.5" customHeight="1">
      <c r="A10" s="4"/>
      <c r="B10" s="4"/>
      <c r="C10" s="294" t="s">
        <v>39</v>
      </c>
      <c r="D10" s="236"/>
      <c r="E10" s="277"/>
      <c r="F10" s="299" t="s">
        <v>130</v>
      </c>
      <c r="G10" s="300"/>
      <c r="H10" s="300"/>
      <c r="I10" s="300"/>
      <c r="J10" s="301"/>
      <c r="K10" s="276" t="s">
        <v>162</v>
      </c>
      <c r="L10" s="236"/>
      <c r="M10" s="236"/>
      <c r="N10" s="156" t="s">
        <v>36</v>
      </c>
      <c r="O10" s="236" t="s">
        <v>174</v>
      </c>
      <c r="P10" s="236"/>
      <c r="Q10" s="277"/>
      <c r="R10" s="235" t="str">
        <f>K8</f>
        <v>北野</v>
      </c>
      <c r="S10" s="236"/>
      <c r="T10" s="236"/>
      <c r="U10" s="255"/>
      <c r="V10" s="276" t="s">
        <v>172</v>
      </c>
      <c r="W10" s="236"/>
      <c r="X10" s="236"/>
      <c r="Y10" s="156" t="s">
        <v>36</v>
      </c>
      <c r="Z10" s="236" t="s">
        <v>173</v>
      </c>
      <c r="AA10" s="236"/>
      <c r="AB10" s="277"/>
      <c r="AC10" s="235" t="str">
        <f>V8</f>
        <v>彦成</v>
      </c>
      <c r="AD10" s="236"/>
      <c r="AE10" s="236"/>
      <c r="AF10" s="255"/>
      <c r="AG10" s="276" t="s">
        <v>194</v>
      </c>
      <c r="AH10" s="236"/>
      <c r="AI10" s="236"/>
      <c r="AJ10" s="156" t="s">
        <v>36</v>
      </c>
      <c r="AK10" s="236" t="s">
        <v>176</v>
      </c>
      <c r="AL10" s="236"/>
      <c r="AM10" s="277"/>
      <c r="AN10" s="235" t="str">
        <f>AG8</f>
        <v>松伏</v>
      </c>
      <c r="AO10" s="236"/>
      <c r="AP10" s="236"/>
      <c r="AQ10" s="255"/>
      <c r="AR10" s="276" t="s">
        <v>167</v>
      </c>
      <c r="AS10" s="236"/>
      <c r="AT10" s="236"/>
      <c r="AU10" s="156" t="s">
        <v>36</v>
      </c>
      <c r="AV10" s="236" t="s">
        <v>177</v>
      </c>
      <c r="AW10" s="236"/>
      <c r="AX10" s="277"/>
      <c r="AY10" s="235" t="str">
        <f>AR8</f>
        <v>越谷PC</v>
      </c>
      <c r="AZ10" s="236"/>
      <c r="BA10" s="236"/>
      <c r="BB10" s="237"/>
      <c r="BC10" s="6"/>
      <c r="BD10" s="77"/>
      <c r="BE10" s="1"/>
    </row>
    <row r="11" spans="1:57" ht="19.5" customHeight="1">
      <c r="A11" s="4"/>
      <c r="B11" s="4"/>
      <c r="C11" s="274"/>
      <c r="D11" s="233"/>
      <c r="E11" s="275"/>
      <c r="F11" s="283"/>
      <c r="G11" s="243"/>
      <c r="H11" s="243"/>
      <c r="I11" s="243"/>
      <c r="J11" s="284"/>
      <c r="K11" s="159"/>
      <c r="L11" s="177">
        <v>4</v>
      </c>
      <c r="M11" s="160"/>
      <c r="N11" s="160"/>
      <c r="O11" s="160"/>
      <c r="P11" s="177">
        <v>6</v>
      </c>
      <c r="Q11" s="87"/>
      <c r="R11" s="232" t="str">
        <f>O8</f>
        <v>戸ヶ崎</v>
      </c>
      <c r="S11" s="233"/>
      <c r="T11" s="233"/>
      <c r="U11" s="234"/>
      <c r="V11" s="161"/>
      <c r="W11" s="174">
        <v>0</v>
      </c>
      <c r="X11" s="86"/>
      <c r="Y11" s="86"/>
      <c r="Z11" s="86"/>
      <c r="AA11" s="174">
        <v>4</v>
      </c>
      <c r="AB11" s="87"/>
      <c r="AC11" s="232" t="str">
        <f>Z8</f>
        <v>三郷</v>
      </c>
      <c r="AD11" s="233"/>
      <c r="AE11" s="233"/>
      <c r="AF11" s="234"/>
      <c r="AG11" s="161"/>
      <c r="AH11" s="174">
        <v>4</v>
      </c>
      <c r="AI11" s="86"/>
      <c r="AJ11" s="86"/>
      <c r="AK11" s="86"/>
      <c r="AL11" s="174">
        <v>1</v>
      </c>
      <c r="AM11" s="87"/>
      <c r="AN11" s="232" t="str">
        <f>AK8</f>
        <v>新浜</v>
      </c>
      <c r="AO11" s="233"/>
      <c r="AP11" s="233"/>
      <c r="AQ11" s="234"/>
      <c r="AR11" s="161"/>
      <c r="AS11" s="174">
        <v>7</v>
      </c>
      <c r="AT11" s="86"/>
      <c r="AU11" s="86"/>
      <c r="AV11" s="86"/>
      <c r="AW11" s="174">
        <v>1</v>
      </c>
      <c r="AX11" s="87"/>
      <c r="AY11" s="232" t="str">
        <f>AV8</f>
        <v>松原</v>
      </c>
      <c r="AZ11" s="233"/>
      <c r="BA11" s="233"/>
      <c r="BB11" s="238"/>
      <c r="BC11" s="6"/>
      <c r="BD11" s="77"/>
      <c r="BE11" s="1"/>
    </row>
    <row r="12" spans="1:57" ht="19.5" customHeight="1">
      <c r="A12" s="4"/>
      <c r="B12" s="4"/>
      <c r="C12" s="294" t="s">
        <v>40</v>
      </c>
      <c r="D12" s="236"/>
      <c r="E12" s="277"/>
      <c r="F12" s="299" t="s">
        <v>131</v>
      </c>
      <c r="G12" s="300"/>
      <c r="H12" s="300"/>
      <c r="I12" s="300"/>
      <c r="J12" s="301"/>
      <c r="K12" s="276" t="s">
        <v>195</v>
      </c>
      <c r="L12" s="236"/>
      <c r="M12" s="236"/>
      <c r="N12" s="156" t="s">
        <v>36</v>
      </c>
      <c r="O12" s="300" t="s">
        <v>179</v>
      </c>
      <c r="P12" s="300"/>
      <c r="Q12" s="302"/>
      <c r="R12" s="235" t="str">
        <f>K10</f>
        <v>南郷</v>
      </c>
      <c r="S12" s="236"/>
      <c r="T12" s="236"/>
      <c r="U12" s="255"/>
      <c r="V12" s="236" t="s">
        <v>196</v>
      </c>
      <c r="W12" s="236"/>
      <c r="X12" s="236"/>
      <c r="Y12" s="156" t="s">
        <v>36</v>
      </c>
      <c r="Z12" s="236" t="s">
        <v>178</v>
      </c>
      <c r="AA12" s="236"/>
      <c r="AB12" s="277"/>
      <c r="AC12" s="235" t="str">
        <f>V10</f>
        <v>ミトス</v>
      </c>
      <c r="AD12" s="236"/>
      <c r="AE12" s="236"/>
      <c r="AF12" s="255"/>
      <c r="AG12" s="276" t="s">
        <v>180</v>
      </c>
      <c r="AH12" s="236"/>
      <c r="AI12" s="236"/>
      <c r="AJ12" s="156" t="s">
        <v>36</v>
      </c>
      <c r="AK12" s="236" t="s">
        <v>182</v>
      </c>
      <c r="AL12" s="236"/>
      <c r="AM12" s="277"/>
      <c r="AN12" s="235" t="str">
        <f>AG10</f>
        <v>越谷FC</v>
      </c>
      <c r="AO12" s="236"/>
      <c r="AP12" s="236"/>
      <c r="AQ12" s="255"/>
      <c r="AR12" s="276" t="s">
        <v>181</v>
      </c>
      <c r="AS12" s="236"/>
      <c r="AT12" s="236"/>
      <c r="AU12" s="156" t="s">
        <v>36</v>
      </c>
      <c r="AV12" s="236" t="s">
        <v>183</v>
      </c>
      <c r="AW12" s="236"/>
      <c r="AX12" s="277"/>
      <c r="AY12" s="235" t="str">
        <f>AR10</f>
        <v>利根</v>
      </c>
      <c r="AZ12" s="236"/>
      <c r="BA12" s="236"/>
      <c r="BB12" s="237"/>
      <c r="BC12" s="6"/>
      <c r="BD12" s="77"/>
      <c r="BE12" s="1"/>
    </row>
    <row r="13" spans="1:57" ht="19.5" customHeight="1">
      <c r="A13" s="4"/>
      <c r="B13" s="4"/>
      <c r="C13" s="274"/>
      <c r="D13" s="233"/>
      <c r="E13" s="275"/>
      <c r="F13" s="283"/>
      <c r="G13" s="243"/>
      <c r="H13" s="243"/>
      <c r="I13" s="243"/>
      <c r="J13" s="284"/>
      <c r="K13" s="161"/>
      <c r="L13" s="174">
        <v>2</v>
      </c>
      <c r="M13" s="86"/>
      <c r="N13" s="86"/>
      <c r="O13" s="86"/>
      <c r="P13" s="174">
        <v>0</v>
      </c>
      <c r="Q13" s="87"/>
      <c r="R13" s="232" t="str">
        <f>O10</f>
        <v>蒲生東</v>
      </c>
      <c r="S13" s="233"/>
      <c r="T13" s="233"/>
      <c r="U13" s="234"/>
      <c r="V13" s="161"/>
      <c r="W13" s="174">
        <v>1</v>
      </c>
      <c r="X13" s="86"/>
      <c r="Y13" s="86"/>
      <c r="Z13" s="86"/>
      <c r="AA13" s="174">
        <v>0</v>
      </c>
      <c r="AB13" s="87"/>
      <c r="AC13" s="232" t="str">
        <f>Z10</f>
        <v>住吉</v>
      </c>
      <c r="AD13" s="233"/>
      <c r="AE13" s="233"/>
      <c r="AF13" s="234"/>
      <c r="AG13" s="161"/>
      <c r="AH13" s="174">
        <v>1</v>
      </c>
      <c r="AI13" s="86"/>
      <c r="AJ13" s="86"/>
      <c r="AK13" s="86"/>
      <c r="AL13" s="174">
        <v>0</v>
      </c>
      <c r="AM13" s="87"/>
      <c r="AN13" s="232" t="str">
        <f>AK10</f>
        <v>鬼高</v>
      </c>
      <c r="AO13" s="233"/>
      <c r="AP13" s="233"/>
      <c r="AQ13" s="234"/>
      <c r="AR13" s="161"/>
      <c r="AS13" s="174">
        <v>1</v>
      </c>
      <c r="AT13" s="86"/>
      <c r="AU13" s="86"/>
      <c r="AV13" s="86"/>
      <c r="AW13" s="174">
        <v>1</v>
      </c>
      <c r="AX13" s="87"/>
      <c r="AY13" s="232" t="str">
        <f>AV10</f>
        <v>武里</v>
      </c>
      <c r="AZ13" s="233"/>
      <c r="BA13" s="233"/>
      <c r="BB13" s="238"/>
      <c r="BC13" s="6"/>
      <c r="BD13" s="77"/>
      <c r="BE13" s="1"/>
    </row>
    <row r="14" spans="1:56" ht="19.5" customHeight="1">
      <c r="A14" s="4"/>
      <c r="B14" s="4"/>
      <c r="C14" s="294" t="s">
        <v>41</v>
      </c>
      <c r="D14" s="236"/>
      <c r="E14" s="277"/>
      <c r="F14" s="299" t="s">
        <v>132</v>
      </c>
      <c r="G14" s="300"/>
      <c r="H14" s="300"/>
      <c r="I14" s="300"/>
      <c r="J14" s="301"/>
      <c r="K14" s="276" t="s">
        <v>184</v>
      </c>
      <c r="L14" s="236"/>
      <c r="M14" s="236"/>
      <c r="N14" s="156" t="s">
        <v>36</v>
      </c>
      <c r="O14" s="236" t="s">
        <v>142</v>
      </c>
      <c r="P14" s="236"/>
      <c r="Q14" s="277"/>
      <c r="R14" s="235" t="str">
        <f>K12</f>
        <v>守谷</v>
      </c>
      <c r="S14" s="236"/>
      <c r="T14" s="236"/>
      <c r="U14" s="255"/>
      <c r="V14" s="276" t="s">
        <v>185</v>
      </c>
      <c r="W14" s="236"/>
      <c r="X14" s="236"/>
      <c r="Y14" s="156" t="s">
        <v>36</v>
      </c>
      <c r="Z14" s="236" t="s">
        <v>144</v>
      </c>
      <c r="AA14" s="236"/>
      <c r="AB14" s="277"/>
      <c r="AC14" s="235" t="str">
        <f>V12</f>
        <v>西町</v>
      </c>
      <c r="AD14" s="236"/>
      <c r="AE14" s="236"/>
      <c r="AF14" s="255"/>
      <c r="AG14" s="276" t="s">
        <v>186</v>
      </c>
      <c r="AH14" s="236"/>
      <c r="AI14" s="236"/>
      <c r="AJ14" s="156" t="s">
        <v>36</v>
      </c>
      <c r="AK14" s="236" t="s">
        <v>148</v>
      </c>
      <c r="AL14" s="236"/>
      <c r="AM14" s="277"/>
      <c r="AN14" s="235" t="str">
        <f>AG12</f>
        <v>幸松</v>
      </c>
      <c r="AO14" s="236"/>
      <c r="AP14" s="236"/>
      <c r="AQ14" s="255"/>
      <c r="AR14" s="376" t="s">
        <v>146</v>
      </c>
      <c r="AS14" s="377"/>
      <c r="AT14" s="377"/>
      <c r="AU14" s="378" t="s">
        <v>36</v>
      </c>
      <c r="AV14" s="377" t="s">
        <v>197</v>
      </c>
      <c r="AW14" s="377"/>
      <c r="AX14" s="379"/>
      <c r="AY14" s="235" t="str">
        <f>AR12</f>
        <v>武蔵野</v>
      </c>
      <c r="AZ14" s="236"/>
      <c r="BA14" s="236"/>
      <c r="BB14" s="237"/>
      <c r="BC14" s="4"/>
      <c r="BD14" s="76"/>
    </row>
    <row r="15" spans="1:56" ht="19.5" customHeight="1">
      <c r="A15" s="4"/>
      <c r="B15" s="4"/>
      <c r="C15" s="274"/>
      <c r="D15" s="233"/>
      <c r="E15" s="275"/>
      <c r="F15" s="283"/>
      <c r="G15" s="243"/>
      <c r="H15" s="243"/>
      <c r="I15" s="243"/>
      <c r="J15" s="284"/>
      <c r="K15" s="161"/>
      <c r="L15" s="174">
        <v>3</v>
      </c>
      <c r="M15" s="86"/>
      <c r="N15" s="86"/>
      <c r="O15" s="86"/>
      <c r="P15" s="174">
        <v>1</v>
      </c>
      <c r="Q15" s="87"/>
      <c r="R15" s="232" t="str">
        <f>O12</f>
        <v>八潮中央</v>
      </c>
      <c r="S15" s="233"/>
      <c r="T15" s="233"/>
      <c r="U15" s="234"/>
      <c r="V15" s="161"/>
      <c r="W15" s="174">
        <v>0</v>
      </c>
      <c r="X15" s="86"/>
      <c r="Y15" s="86"/>
      <c r="Z15" s="86"/>
      <c r="AA15" s="174">
        <v>4</v>
      </c>
      <c r="AB15" s="87"/>
      <c r="AC15" s="232" t="str">
        <f>Z12</f>
        <v>草加東</v>
      </c>
      <c r="AD15" s="233"/>
      <c r="AE15" s="233"/>
      <c r="AF15" s="234"/>
      <c r="AG15" s="161"/>
      <c r="AH15" s="174">
        <v>5</v>
      </c>
      <c r="AI15" s="86"/>
      <c r="AJ15" s="86"/>
      <c r="AK15" s="86"/>
      <c r="AL15" s="174">
        <v>1</v>
      </c>
      <c r="AM15" s="87"/>
      <c r="AN15" s="232" t="str">
        <f>AK12</f>
        <v>桜</v>
      </c>
      <c r="AO15" s="233"/>
      <c r="AP15" s="233"/>
      <c r="AQ15" s="234"/>
      <c r="AR15" s="365"/>
      <c r="AS15" s="366">
        <v>3</v>
      </c>
      <c r="AT15" s="366"/>
      <c r="AU15" s="366"/>
      <c r="AV15" s="366"/>
      <c r="AW15" s="366">
        <v>0</v>
      </c>
      <c r="AX15" s="367"/>
      <c r="AY15" s="232" t="str">
        <f>AV12</f>
        <v>つつみ</v>
      </c>
      <c r="AZ15" s="233"/>
      <c r="BA15" s="233"/>
      <c r="BB15" s="238"/>
      <c r="BC15" s="4"/>
      <c r="BD15" s="76"/>
    </row>
    <row r="16" spans="1:56" ht="19.5" customHeight="1">
      <c r="A16" s="4"/>
      <c r="B16" s="4"/>
      <c r="C16" s="245"/>
      <c r="D16" s="227"/>
      <c r="E16" s="227"/>
      <c r="F16" s="227"/>
      <c r="G16" s="227"/>
      <c r="H16" s="227"/>
      <c r="I16" s="227"/>
      <c r="J16" s="246"/>
      <c r="K16" s="226" t="s">
        <v>90</v>
      </c>
      <c r="L16" s="227"/>
      <c r="M16" s="227"/>
      <c r="N16" s="227"/>
      <c r="O16" s="227"/>
      <c r="P16" s="227"/>
      <c r="Q16" s="227"/>
      <c r="R16" s="227"/>
      <c r="S16" s="227"/>
      <c r="T16" s="227"/>
      <c r="U16" s="246"/>
      <c r="V16" s="226" t="s">
        <v>92</v>
      </c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46"/>
      <c r="AR16" s="226" t="s">
        <v>91</v>
      </c>
      <c r="AS16" s="227"/>
      <c r="AT16" s="227"/>
      <c r="AU16" s="227"/>
      <c r="AV16" s="227"/>
      <c r="AW16" s="227"/>
      <c r="AX16" s="227"/>
      <c r="AY16" s="227"/>
      <c r="AZ16" s="227"/>
      <c r="BA16" s="227"/>
      <c r="BB16" s="296"/>
      <c r="BC16" s="4"/>
      <c r="BD16" s="76"/>
    </row>
    <row r="17" spans="1:56" ht="19.5" customHeight="1">
      <c r="A17" s="4"/>
      <c r="B17" s="4"/>
      <c r="C17" s="272" t="s">
        <v>53</v>
      </c>
      <c r="D17" s="257"/>
      <c r="E17" s="273"/>
      <c r="F17" s="281" t="s">
        <v>88</v>
      </c>
      <c r="G17" s="240"/>
      <c r="H17" s="240"/>
      <c r="I17" s="240"/>
      <c r="J17" s="282"/>
      <c r="K17" s="259" t="s">
        <v>133</v>
      </c>
      <c r="L17" s="260"/>
      <c r="M17" s="261"/>
      <c r="N17" s="81"/>
      <c r="O17" s="81"/>
      <c r="P17" s="81"/>
      <c r="Q17" s="81"/>
      <c r="R17" s="81"/>
      <c r="S17" s="81"/>
      <c r="T17" s="81"/>
      <c r="U17" s="157"/>
      <c r="V17" s="276" t="s">
        <v>54</v>
      </c>
      <c r="W17" s="236"/>
      <c r="X17" s="236"/>
      <c r="Y17" s="236"/>
      <c r="Z17" s="236"/>
      <c r="AA17" s="236"/>
      <c r="AB17" s="236"/>
      <c r="AC17" s="235" t="s">
        <v>60</v>
      </c>
      <c r="AD17" s="236"/>
      <c r="AE17" s="236"/>
      <c r="AF17" s="255"/>
      <c r="AG17" s="236" t="s">
        <v>55</v>
      </c>
      <c r="AH17" s="236"/>
      <c r="AI17" s="236"/>
      <c r="AJ17" s="236"/>
      <c r="AK17" s="236"/>
      <c r="AL17" s="236"/>
      <c r="AM17" s="236"/>
      <c r="AN17" s="235" t="s">
        <v>60</v>
      </c>
      <c r="AO17" s="236"/>
      <c r="AP17" s="236"/>
      <c r="AQ17" s="255"/>
      <c r="AR17" s="259" t="s">
        <v>133</v>
      </c>
      <c r="AS17" s="260"/>
      <c r="AT17" s="261"/>
      <c r="AU17" s="81"/>
      <c r="AV17" s="81"/>
      <c r="AW17" s="81"/>
      <c r="AX17" s="81"/>
      <c r="AY17" s="81"/>
      <c r="AZ17" s="81"/>
      <c r="BA17" s="81"/>
      <c r="BB17" s="158"/>
      <c r="BC17" s="4"/>
      <c r="BD17" s="76"/>
    </row>
    <row r="18" spans="1:56" ht="19.5" customHeight="1">
      <c r="A18" s="4"/>
      <c r="B18" s="4"/>
      <c r="C18" s="272"/>
      <c r="D18" s="257"/>
      <c r="E18" s="273"/>
      <c r="F18" s="281"/>
      <c r="G18" s="240"/>
      <c r="H18" s="240"/>
      <c r="I18" s="240"/>
      <c r="J18" s="282"/>
      <c r="K18" s="262"/>
      <c r="L18" s="263"/>
      <c r="M18" s="264"/>
      <c r="N18" s="162"/>
      <c r="O18" s="162"/>
      <c r="P18" s="162"/>
      <c r="Q18" s="162"/>
      <c r="R18" s="162"/>
      <c r="S18" s="162"/>
      <c r="T18" s="162"/>
      <c r="U18" s="163"/>
      <c r="V18" s="297"/>
      <c r="W18" s="298"/>
      <c r="X18" s="298"/>
      <c r="Y18" s="298"/>
      <c r="Z18" s="298"/>
      <c r="AA18" s="298"/>
      <c r="AB18" s="298"/>
      <c r="AC18" s="256"/>
      <c r="AD18" s="257"/>
      <c r="AE18" s="257"/>
      <c r="AF18" s="258"/>
      <c r="AG18" s="298"/>
      <c r="AH18" s="298"/>
      <c r="AI18" s="298"/>
      <c r="AJ18" s="298"/>
      <c r="AK18" s="298"/>
      <c r="AL18" s="298"/>
      <c r="AM18" s="298"/>
      <c r="AN18" s="256"/>
      <c r="AO18" s="257"/>
      <c r="AP18" s="257"/>
      <c r="AQ18" s="258"/>
      <c r="AR18" s="262"/>
      <c r="AS18" s="263"/>
      <c r="AT18" s="264"/>
      <c r="AU18" s="162"/>
      <c r="AV18" s="162"/>
      <c r="AW18" s="162"/>
      <c r="AX18" s="162"/>
      <c r="AY18" s="162"/>
      <c r="AZ18" s="162"/>
      <c r="BA18" s="162"/>
      <c r="BB18" s="164"/>
      <c r="BC18" s="4"/>
      <c r="BD18" s="76"/>
    </row>
    <row r="19" spans="1:56" ht="19.5" customHeight="1">
      <c r="A19" s="4"/>
      <c r="B19" s="4"/>
      <c r="C19" s="272"/>
      <c r="D19" s="257"/>
      <c r="E19" s="273"/>
      <c r="F19" s="281"/>
      <c r="G19" s="240"/>
      <c r="H19" s="240"/>
      <c r="I19" s="240"/>
      <c r="J19" s="282"/>
      <c r="K19" s="265" t="s">
        <v>134</v>
      </c>
      <c r="L19" s="266"/>
      <c r="M19" s="267"/>
      <c r="N19" s="165"/>
      <c r="O19" s="165"/>
      <c r="P19" s="165"/>
      <c r="Q19" s="165"/>
      <c r="R19" s="165"/>
      <c r="S19" s="165"/>
      <c r="T19" s="165"/>
      <c r="U19" s="166"/>
      <c r="V19" s="295" t="s">
        <v>196</v>
      </c>
      <c r="W19" s="254"/>
      <c r="X19" s="254"/>
      <c r="Y19" s="80" t="s">
        <v>58</v>
      </c>
      <c r="Z19" s="254" t="s">
        <v>198</v>
      </c>
      <c r="AA19" s="254"/>
      <c r="AB19" s="254"/>
      <c r="AC19" s="256"/>
      <c r="AD19" s="257"/>
      <c r="AE19" s="257"/>
      <c r="AF19" s="258"/>
      <c r="AG19" s="254" t="s">
        <v>173</v>
      </c>
      <c r="AH19" s="254"/>
      <c r="AI19" s="254"/>
      <c r="AJ19" s="80" t="s">
        <v>58</v>
      </c>
      <c r="AK19" s="254" t="s">
        <v>194</v>
      </c>
      <c r="AL19" s="254"/>
      <c r="AM19" s="254"/>
      <c r="AN19" s="256"/>
      <c r="AO19" s="257"/>
      <c r="AP19" s="257"/>
      <c r="AQ19" s="258"/>
      <c r="AR19" s="265" t="s">
        <v>134</v>
      </c>
      <c r="AS19" s="266"/>
      <c r="AT19" s="267"/>
      <c r="AU19" s="165"/>
      <c r="AV19" s="165"/>
      <c r="AW19" s="165"/>
      <c r="AX19" s="165"/>
      <c r="AY19" s="165"/>
      <c r="AZ19" s="165"/>
      <c r="BA19" s="165"/>
      <c r="BB19" s="167"/>
      <c r="BC19" s="4"/>
      <c r="BD19" s="76"/>
    </row>
    <row r="20" spans="1:56" ht="19.5" customHeight="1">
      <c r="A20" s="4"/>
      <c r="B20" s="4"/>
      <c r="C20" s="274"/>
      <c r="D20" s="233"/>
      <c r="E20" s="275"/>
      <c r="F20" s="283"/>
      <c r="G20" s="243"/>
      <c r="H20" s="243"/>
      <c r="I20" s="243"/>
      <c r="J20" s="284"/>
      <c r="K20" s="268"/>
      <c r="L20" s="269"/>
      <c r="M20" s="270"/>
      <c r="N20" s="162"/>
      <c r="O20" s="162"/>
      <c r="P20" s="162"/>
      <c r="Q20" s="162"/>
      <c r="R20" s="162"/>
      <c r="S20" s="162"/>
      <c r="T20" s="162"/>
      <c r="U20" s="163"/>
      <c r="V20" s="161"/>
      <c r="W20" s="174">
        <v>0</v>
      </c>
      <c r="X20" s="86"/>
      <c r="Y20" s="86"/>
      <c r="Z20" s="230">
        <v>11</v>
      </c>
      <c r="AA20" s="230"/>
      <c r="AB20" s="231"/>
      <c r="AC20" s="232"/>
      <c r="AD20" s="233"/>
      <c r="AE20" s="233"/>
      <c r="AF20" s="234"/>
      <c r="AG20" s="86"/>
      <c r="AH20" s="174">
        <v>0</v>
      </c>
      <c r="AI20" s="86"/>
      <c r="AJ20" s="86"/>
      <c r="AK20" s="86"/>
      <c r="AL20" s="174">
        <v>5</v>
      </c>
      <c r="AM20" s="160"/>
      <c r="AN20" s="232"/>
      <c r="AO20" s="233"/>
      <c r="AP20" s="233"/>
      <c r="AQ20" s="234"/>
      <c r="AR20" s="268"/>
      <c r="AS20" s="269"/>
      <c r="AT20" s="270"/>
      <c r="AU20" s="162"/>
      <c r="AV20" s="162"/>
      <c r="AW20" s="162"/>
      <c r="AX20" s="162"/>
      <c r="AY20" s="162"/>
      <c r="AZ20" s="162"/>
      <c r="BA20" s="162"/>
      <c r="BB20" s="164"/>
      <c r="BC20" s="4"/>
      <c r="BD20" s="76"/>
    </row>
    <row r="21" spans="1:56" ht="19.5" customHeight="1">
      <c r="A21" s="4"/>
      <c r="B21" s="4"/>
      <c r="C21" s="294" t="s">
        <v>59</v>
      </c>
      <c r="D21" s="236"/>
      <c r="E21" s="277"/>
      <c r="F21" s="285" t="s">
        <v>89</v>
      </c>
      <c r="G21" s="286"/>
      <c r="H21" s="286"/>
      <c r="I21" s="286"/>
      <c r="J21" s="287"/>
      <c r="K21" s="271" t="s">
        <v>135</v>
      </c>
      <c r="L21" s="266"/>
      <c r="M21" s="267"/>
      <c r="N21" s="165"/>
      <c r="O21" s="165"/>
      <c r="P21" s="165"/>
      <c r="Q21" s="165"/>
      <c r="R21" s="165"/>
      <c r="S21" s="165"/>
      <c r="T21" s="165"/>
      <c r="U21" s="166"/>
      <c r="V21" s="276" t="s">
        <v>56</v>
      </c>
      <c r="W21" s="236"/>
      <c r="X21" s="236"/>
      <c r="Y21" s="236"/>
      <c r="Z21" s="236"/>
      <c r="AA21" s="236"/>
      <c r="AB21" s="277"/>
      <c r="AC21" s="235" t="s">
        <v>60</v>
      </c>
      <c r="AD21" s="236"/>
      <c r="AE21" s="236"/>
      <c r="AF21" s="255"/>
      <c r="AG21" s="276" t="s">
        <v>57</v>
      </c>
      <c r="AH21" s="236"/>
      <c r="AI21" s="236"/>
      <c r="AJ21" s="236"/>
      <c r="AK21" s="236"/>
      <c r="AL21" s="236"/>
      <c r="AM21" s="277"/>
      <c r="AN21" s="235" t="s">
        <v>60</v>
      </c>
      <c r="AO21" s="236"/>
      <c r="AP21" s="236"/>
      <c r="AQ21" s="255"/>
      <c r="AR21" s="271" t="s">
        <v>135</v>
      </c>
      <c r="AS21" s="266"/>
      <c r="AT21" s="267"/>
      <c r="AU21" s="165"/>
      <c r="AV21" s="165"/>
      <c r="AW21" s="165"/>
      <c r="AX21" s="165"/>
      <c r="AY21" s="165"/>
      <c r="AZ21" s="165"/>
      <c r="BA21" s="165"/>
      <c r="BB21" s="167"/>
      <c r="BC21" s="4"/>
      <c r="BD21" s="76"/>
    </row>
    <row r="22" spans="1:56" ht="19.5" customHeight="1">
      <c r="A22" s="4"/>
      <c r="B22" s="4"/>
      <c r="C22" s="272"/>
      <c r="D22" s="257"/>
      <c r="E22" s="273"/>
      <c r="F22" s="288"/>
      <c r="G22" s="289"/>
      <c r="H22" s="289"/>
      <c r="I22" s="289"/>
      <c r="J22" s="290"/>
      <c r="K22" s="268"/>
      <c r="L22" s="269"/>
      <c r="M22" s="270"/>
      <c r="N22" s="162"/>
      <c r="O22" s="162"/>
      <c r="P22" s="162"/>
      <c r="Q22" s="162"/>
      <c r="R22" s="162"/>
      <c r="S22" s="162"/>
      <c r="T22" s="162"/>
      <c r="U22" s="163"/>
      <c r="V22" s="278"/>
      <c r="W22" s="279"/>
      <c r="X22" s="279"/>
      <c r="Y22" s="279"/>
      <c r="Z22" s="279"/>
      <c r="AA22" s="279"/>
      <c r="AB22" s="280"/>
      <c r="AC22" s="256"/>
      <c r="AD22" s="257"/>
      <c r="AE22" s="257"/>
      <c r="AF22" s="258"/>
      <c r="AG22" s="278"/>
      <c r="AH22" s="279"/>
      <c r="AI22" s="279"/>
      <c r="AJ22" s="279"/>
      <c r="AK22" s="279"/>
      <c r="AL22" s="279"/>
      <c r="AM22" s="280"/>
      <c r="AN22" s="256"/>
      <c r="AO22" s="257"/>
      <c r="AP22" s="257"/>
      <c r="AQ22" s="258"/>
      <c r="AR22" s="268"/>
      <c r="AS22" s="269"/>
      <c r="AT22" s="270"/>
      <c r="AU22" s="162"/>
      <c r="AV22" s="162"/>
      <c r="AW22" s="162"/>
      <c r="AX22" s="162"/>
      <c r="AY22" s="162"/>
      <c r="AZ22" s="162"/>
      <c r="BA22" s="162"/>
      <c r="BB22" s="164"/>
      <c r="BC22" s="4"/>
      <c r="BD22" s="76"/>
    </row>
    <row r="23" spans="1:56" ht="19.5" customHeight="1">
      <c r="A23" s="4"/>
      <c r="B23" s="4"/>
      <c r="C23" s="272"/>
      <c r="D23" s="257"/>
      <c r="E23" s="273"/>
      <c r="F23" s="288"/>
      <c r="G23" s="289"/>
      <c r="H23" s="289"/>
      <c r="I23" s="289"/>
      <c r="J23" s="290"/>
      <c r="K23" s="239" t="s">
        <v>136</v>
      </c>
      <c r="L23" s="240"/>
      <c r="M23" s="241"/>
      <c r="N23" s="168"/>
      <c r="O23" s="168"/>
      <c r="P23" s="168"/>
      <c r="Q23" s="168"/>
      <c r="R23" s="168"/>
      <c r="S23" s="168"/>
      <c r="T23" s="168"/>
      <c r="U23" s="169"/>
      <c r="V23" s="303" t="s">
        <v>144</v>
      </c>
      <c r="W23" s="257"/>
      <c r="X23" s="257"/>
      <c r="Y23" s="168" t="s">
        <v>58</v>
      </c>
      <c r="Z23" s="257" t="s">
        <v>186</v>
      </c>
      <c r="AA23" s="257"/>
      <c r="AB23" s="273"/>
      <c r="AC23" s="256"/>
      <c r="AD23" s="257"/>
      <c r="AE23" s="257"/>
      <c r="AF23" s="258"/>
      <c r="AG23" s="303" t="s">
        <v>185</v>
      </c>
      <c r="AH23" s="257"/>
      <c r="AI23" s="257"/>
      <c r="AJ23" s="80" t="s">
        <v>58</v>
      </c>
      <c r="AK23" s="257" t="s">
        <v>148</v>
      </c>
      <c r="AL23" s="257"/>
      <c r="AM23" s="273"/>
      <c r="AN23" s="256"/>
      <c r="AO23" s="257"/>
      <c r="AP23" s="257"/>
      <c r="AQ23" s="258"/>
      <c r="AR23" s="239" t="s">
        <v>136</v>
      </c>
      <c r="AS23" s="240"/>
      <c r="AT23" s="241"/>
      <c r="AU23" s="168"/>
      <c r="AV23" s="168"/>
      <c r="AW23" s="168"/>
      <c r="AX23" s="168"/>
      <c r="AY23" s="168"/>
      <c r="AZ23" s="168"/>
      <c r="BA23" s="168"/>
      <c r="BB23" s="170"/>
      <c r="BC23" s="4"/>
      <c r="BD23" s="76"/>
    </row>
    <row r="24" spans="1:56" ht="19.5" customHeight="1">
      <c r="A24" s="4"/>
      <c r="B24" s="4"/>
      <c r="C24" s="274"/>
      <c r="D24" s="233"/>
      <c r="E24" s="275"/>
      <c r="F24" s="291"/>
      <c r="G24" s="292"/>
      <c r="H24" s="292"/>
      <c r="I24" s="292"/>
      <c r="J24" s="293"/>
      <c r="K24" s="242"/>
      <c r="L24" s="243"/>
      <c r="M24" s="244"/>
      <c r="N24" s="160"/>
      <c r="O24" s="160"/>
      <c r="P24" s="160"/>
      <c r="Q24" s="160"/>
      <c r="R24" s="160"/>
      <c r="S24" s="160"/>
      <c r="T24" s="160"/>
      <c r="U24" s="171"/>
      <c r="V24" s="161"/>
      <c r="W24" s="174">
        <v>1</v>
      </c>
      <c r="X24" s="86"/>
      <c r="Y24" s="86"/>
      <c r="Z24" s="160"/>
      <c r="AA24" s="177">
        <v>2</v>
      </c>
      <c r="AB24" s="172"/>
      <c r="AC24" s="232"/>
      <c r="AD24" s="233"/>
      <c r="AE24" s="233"/>
      <c r="AF24" s="234"/>
      <c r="AG24" s="86"/>
      <c r="AH24" s="174">
        <v>0</v>
      </c>
      <c r="AI24" s="86"/>
      <c r="AJ24" s="86"/>
      <c r="AK24" s="86"/>
      <c r="AL24" s="174">
        <v>2</v>
      </c>
      <c r="AM24" s="172"/>
      <c r="AN24" s="232"/>
      <c r="AO24" s="233"/>
      <c r="AP24" s="233"/>
      <c r="AQ24" s="234"/>
      <c r="AR24" s="242"/>
      <c r="AS24" s="243"/>
      <c r="AT24" s="244"/>
      <c r="AU24" s="160"/>
      <c r="AV24" s="160"/>
      <c r="AW24" s="160"/>
      <c r="AX24" s="160"/>
      <c r="AY24" s="160"/>
      <c r="AZ24" s="160"/>
      <c r="BA24" s="160"/>
      <c r="BB24" s="173"/>
      <c r="BC24" s="4"/>
      <c r="BD24" s="76"/>
    </row>
    <row r="25" spans="1:61" ht="39" customHeight="1" thickBot="1">
      <c r="A25" s="4"/>
      <c r="B25" s="4"/>
      <c r="C25" s="247"/>
      <c r="D25" s="248"/>
      <c r="E25" s="248"/>
      <c r="F25" s="249">
        <v>0.6354166666666666</v>
      </c>
      <c r="G25" s="249"/>
      <c r="H25" s="249"/>
      <c r="I25" s="249"/>
      <c r="J25" s="250"/>
      <c r="K25" s="251" t="s">
        <v>5</v>
      </c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3"/>
      <c r="BC25" s="4"/>
      <c r="BD25" s="76"/>
      <c r="BI25" s="114"/>
    </row>
    <row r="26" spans="1:56" ht="15" customHeight="1">
      <c r="A26" s="4"/>
      <c r="B26" s="4"/>
      <c r="C26" s="4"/>
      <c r="D26" s="4" t="s">
        <v>93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76"/>
    </row>
    <row r="27" spans="1:56" ht="12.75">
      <c r="A27" s="4"/>
      <c r="B27" s="4"/>
      <c r="C27" s="4"/>
      <c r="D27" s="4" t="s">
        <v>61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76"/>
    </row>
    <row r="28" spans="1:56" ht="12.75">
      <c r="A28" s="4"/>
      <c r="B28" s="4"/>
      <c r="C28" s="4"/>
      <c r="D28" s="115" t="s">
        <v>94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76"/>
    </row>
    <row r="29" spans="1:55" ht="12.75">
      <c r="A29" s="2"/>
      <c r="B29" s="2"/>
      <c r="C29" s="2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3"/>
      <c r="AW29" s="3"/>
      <c r="AX29" s="3"/>
      <c r="AY29" s="3"/>
      <c r="AZ29" s="3"/>
      <c r="BA29" s="3"/>
      <c r="BB29" s="2"/>
      <c r="BC29" s="2"/>
    </row>
  </sheetData>
  <sheetProtection/>
  <mergeCells count="159">
    <mergeCell ref="B1:BD1"/>
    <mergeCell ref="K16:U16"/>
    <mergeCell ref="C3:E3"/>
    <mergeCell ref="F3:J3"/>
    <mergeCell ref="K3:Q3"/>
    <mergeCell ref="R3:U3"/>
    <mergeCell ref="V3:AB3"/>
    <mergeCell ref="AC3:AF3"/>
    <mergeCell ref="C4:E5"/>
    <mergeCell ref="F4:J5"/>
    <mergeCell ref="K4:M4"/>
    <mergeCell ref="O4:Q4"/>
    <mergeCell ref="R4:U4"/>
    <mergeCell ref="V4:X4"/>
    <mergeCell ref="AN4:AQ4"/>
    <mergeCell ref="AR4:AT4"/>
    <mergeCell ref="AG3:AM3"/>
    <mergeCell ref="AN3:AQ3"/>
    <mergeCell ref="AR3:AX3"/>
    <mergeCell ref="AY3:BB3"/>
    <mergeCell ref="AV4:AX4"/>
    <mergeCell ref="AY4:BB4"/>
    <mergeCell ref="R5:U5"/>
    <mergeCell ref="AC5:AF5"/>
    <mergeCell ref="AN5:AQ5"/>
    <mergeCell ref="AY5:BB5"/>
    <mergeCell ref="Z4:AB4"/>
    <mergeCell ref="AC4:AF4"/>
    <mergeCell ref="AG4:AI4"/>
    <mergeCell ref="AK4:AM4"/>
    <mergeCell ref="AN6:AQ6"/>
    <mergeCell ref="AR6:AT6"/>
    <mergeCell ref="C6:E7"/>
    <mergeCell ref="F6:J7"/>
    <mergeCell ref="K6:M6"/>
    <mergeCell ref="O6:Q6"/>
    <mergeCell ref="R6:U6"/>
    <mergeCell ref="V6:X6"/>
    <mergeCell ref="AV6:AX6"/>
    <mergeCell ref="AY6:BB6"/>
    <mergeCell ref="R7:U7"/>
    <mergeCell ref="AC7:AF7"/>
    <mergeCell ref="AN7:AQ7"/>
    <mergeCell ref="AY7:BB7"/>
    <mergeCell ref="Z6:AB6"/>
    <mergeCell ref="AC6:AF6"/>
    <mergeCell ref="AG6:AI6"/>
    <mergeCell ref="AK6:AM6"/>
    <mergeCell ref="AN8:AQ8"/>
    <mergeCell ref="AR8:AT8"/>
    <mergeCell ref="C8:E9"/>
    <mergeCell ref="F8:J9"/>
    <mergeCell ref="K8:M8"/>
    <mergeCell ref="O8:Q8"/>
    <mergeCell ref="R8:U8"/>
    <mergeCell ref="V8:X8"/>
    <mergeCell ref="K9:L9"/>
    <mergeCell ref="P9:Q9"/>
    <mergeCell ref="AV8:AX8"/>
    <mergeCell ref="AY8:BB8"/>
    <mergeCell ref="R9:U9"/>
    <mergeCell ref="AC9:AF9"/>
    <mergeCell ref="AN9:AQ9"/>
    <mergeCell ref="AY9:BB9"/>
    <mergeCell ref="Z8:AB8"/>
    <mergeCell ref="AC8:AF8"/>
    <mergeCell ref="AG8:AI8"/>
    <mergeCell ref="AK8:AM8"/>
    <mergeCell ref="C10:E11"/>
    <mergeCell ref="F10:J11"/>
    <mergeCell ref="K10:M10"/>
    <mergeCell ref="O10:Q10"/>
    <mergeCell ref="V10:X10"/>
    <mergeCell ref="R11:U11"/>
    <mergeCell ref="Z10:AB10"/>
    <mergeCell ref="AG10:AI10"/>
    <mergeCell ref="AK10:AM10"/>
    <mergeCell ref="AR10:AT10"/>
    <mergeCell ref="AN10:AQ10"/>
    <mergeCell ref="R10:U10"/>
    <mergeCell ref="AV10:AX10"/>
    <mergeCell ref="AC10:AF10"/>
    <mergeCell ref="AC11:AF11"/>
    <mergeCell ref="V23:X23"/>
    <mergeCell ref="Z23:AB23"/>
    <mergeCell ref="AG23:AI23"/>
    <mergeCell ref="AK23:AM23"/>
    <mergeCell ref="AG19:AI19"/>
    <mergeCell ref="AK19:AM19"/>
    <mergeCell ref="V16:AQ16"/>
    <mergeCell ref="C12:E13"/>
    <mergeCell ref="F12:J13"/>
    <mergeCell ref="K12:M12"/>
    <mergeCell ref="O12:Q12"/>
    <mergeCell ref="R12:U12"/>
    <mergeCell ref="V12:X12"/>
    <mergeCell ref="R13:U13"/>
    <mergeCell ref="AC13:AF13"/>
    <mergeCell ref="AN13:AQ13"/>
    <mergeCell ref="AY13:BB13"/>
    <mergeCell ref="Z12:AB12"/>
    <mergeCell ref="AC12:AF12"/>
    <mergeCell ref="AG12:AI12"/>
    <mergeCell ref="AK12:AM12"/>
    <mergeCell ref="AN12:AQ12"/>
    <mergeCell ref="AR12:AT12"/>
    <mergeCell ref="C14:E15"/>
    <mergeCell ref="F14:J15"/>
    <mergeCell ref="K14:M14"/>
    <mergeCell ref="O14:Q14"/>
    <mergeCell ref="R14:U14"/>
    <mergeCell ref="V14:X14"/>
    <mergeCell ref="R15:U15"/>
    <mergeCell ref="AC15:AF15"/>
    <mergeCell ref="AN15:AQ15"/>
    <mergeCell ref="AY15:BB15"/>
    <mergeCell ref="Z14:AB14"/>
    <mergeCell ref="AC14:AF14"/>
    <mergeCell ref="AG14:AI14"/>
    <mergeCell ref="AK14:AM14"/>
    <mergeCell ref="AN14:AQ14"/>
    <mergeCell ref="AR14:AT14"/>
    <mergeCell ref="C21:E24"/>
    <mergeCell ref="V19:X19"/>
    <mergeCell ref="AR16:BB16"/>
    <mergeCell ref="K17:M18"/>
    <mergeCell ref="K19:M20"/>
    <mergeCell ref="V17:AB18"/>
    <mergeCell ref="AG17:AM18"/>
    <mergeCell ref="AR21:AT22"/>
    <mergeCell ref="K21:M22"/>
    <mergeCell ref="K23:M24"/>
    <mergeCell ref="C17:E20"/>
    <mergeCell ref="AG21:AM22"/>
    <mergeCell ref="V21:AB22"/>
    <mergeCell ref="AC17:AF20"/>
    <mergeCell ref="AC21:AF24"/>
    <mergeCell ref="F17:J20"/>
    <mergeCell ref="F21:J24"/>
    <mergeCell ref="AR23:AT24"/>
    <mergeCell ref="C16:J16"/>
    <mergeCell ref="C25:E25"/>
    <mergeCell ref="F25:J25"/>
    <mergeCell ref="K25:BB25"/>
    <mergeCell ref="Z19:AB19"/>
    <mergeCell ref="AN17:AQ20"/>
    <mergeCell ref="AN21:AQ24"/>
    <mergeCell ref="AR17:AT18"/>
    <mergeCell ref="AR19:AT20"/>
    <mergeCell ref="AR9:AS9"/>
    <mergeCell ref="AW9:AX9"/>
    <mergeCell ref="Z20:AB20"/>
    <mergeCell ref="AN11:AQ11"/>
    <mergeCell ref="AY10:BB10"/>
    <mergeCell ref="AY11:BB11"/>
    <mergeCell ref="AV14:AX14"/>
    <mergeCell ref="AY14:BB14"/>
    <mergeCell ref="AV12:AX12"/>
    <mergeCell ref="AY12:BB12"/>
  </mergeCells>
  <printOptions horizontalCentered="1" verticalCentered="1"/>
  <pageMargins left="0.31496062992125984" right="0.35433070866141736" top="0.35433070866141736" bottom="0.551181102362204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">
      <selection activeCell="Q17" sqref="Q17"/>
    </sheetView>
  </sheetViews>
  <sheetFormatPr defaultColWidth="9.00390625" defaultRowHeight="15"/>
  <cols>
    <col min="1" max="1" width="3.28125" style="97" customWidth="1"/>
    <col min="2" max="2" width="2.7109375" style="97" customWidth="1"/>
    <col min="3" max="3" width="6.140625" style="97" customWidth="1"/>
    <col min="4" max="4" width="2.421875" style="97" customWidth="1"/>
    <col min="5" max="5" width="8.421875" style="98" customWidth="1"/>
    <col min="6" max="6" width="18.140625" style="97" customWidth="1"/>
    <col min="7" max="7" width="2.8515625" style="97" customWidth="1"/>
    <col min="8" max="8" width="7.140625" style="97" customWidth="1"/>
    <col min="9" max="9" width="2.7109375" style="97" customWidth="1"/>
    <col min="10" max="10" width="6.7109375" style="97" bestFit="1" customWidth="1"/>
    <col min="11" max="11" width="3.00390625" style="97" customWidth="1"/>
    <col min="12" max="12" width="6.28125" style="97" bestFit="1" customWidth="1"/>
    <col min="13" max="13" width="3.28125" style="97" customWidth="1"/>
    <col min="14" max="14" width="20.00390625" style="97" customWidth="1"/>
    <col min="15" max="16384" width="9.00390625" style="97" customWidth="1"/>
  </cols>
  <sheetData>
    <row r="1" spans="1:14" ht="37.5" customHeight="1">
      <c r="A1" s="358" t="s">
        <v>65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0.5" customHeight="1">
      <c r="A2" s="105"/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5"/>
      <c r="M2" s="105"/>
      <c r="N2" s="105"/>
    </row>
    <row r="3" spans="1:14" ht="30" customHeight="1" thickBot="1">
      <c r="A3" s="333"/>
      <c r="B3" s="105"/>
      <c r="C3" s="106">
        <v>3</v>
      </c>
      <c r="D3" s="105"/>
      <c r="E3" s="334" t="s">
        <v>42</v>
      </c>
      <c r="F3" s="336" t="s">
        <v>140</v>
      </c>
      <c r="G3" s="110"/>
      <c r="H3" s="111"/>
      <c r="I3" s="105"/>
      <c r="J3" s="105"/>
      <c r="K3" s="105"/>
      <c r="L3" s="333"/>
      <c r="M3" s="107"/>
      <c r="N3" s="107"/>
    </row>
    <row r="4" spans="1:14" ht="30" customHeight="1" thickBot="1" thickTop="1">
      <c r="A4" s="333"/>
      <c r="B4" s="105"/>
      <c r="C4" s="179"/>
      <c r="D4" s="193"/>
      <c r="E4" s="335"/>
      <c r="F4" s="337"/>
      <c r="G4" s="105"/>
      <c r="H4" s="338" t="s">
        <v>199</v>
      </c>
      <c r="I4" s="180" t="s">
        <v>200</v>
      </c>
      <c r="J4" s="182">
        <v>1</v>
      </c>
      <c r="K4" s="105"/>
      <c r="L4" s="333"/>
      <c r="M4" s="107"/>
      <c r="N4" s="107"/>
    </row>
    <row r="5" spans="1:14" ht="30" customHeight="1" thickBot="1" thickTop="1">
      <c r="A5" s="107"/>
      <c r="B5" s="105"/>
      <c r="C5" s="178"/>
      <c r="D5" s="105"/>
      <c r="E5" s="334" t="s">
        <v>45</v>
      </c>
      <c r="F5" s="336" t="s">
        <v>141</v>
      </c>
      <c r="G5" s="107"/>
      <c r="H5" s="339"/>
      <c r="I5" s="181" t="s">
        <v>201</v>
      </c>
      <c r="J5" s="184">
        <v>1</v>
      </c>
      <c r="K5" s="105"/>
      <c r="L5" s="107"/>
      <c r="M5" s="107"/>
      <c r="N5" s="107"/>
    </row>
    <row r="6" spans="1:14" ht="30" customHeight="1" thickBot="1" thickTop="1">
      <c r="A6" s="107"/>
      <c r="B6" s="113"/>
      <c r="C6" s="340"/>
      <c r="D6" s="105"/>
      <c r="E6" s="335"/>
      <c r="F6" s="337"/>
      <c r="G6" s="193"/>
      <c r="H6" s="342"/>
      <c r="I6" s="105"/>
      <c r="J6" s="344"/>
      <c r="K6" s="178"/>
      <c r="L6" s="188">
        <v>0</v>
      </c>
      <c r="M6" s="105"/>
      <c r="N6" s="105"/>
    </row>
    <row r="7" spans="1:14" ht="30" customHeight="1" thickBot="1" thickTop="1">
      <c r="A7" s="107"/>
      <c r="B7" s="113"/>
      <c r="C7" s="341"/>
      <c r="D7" s="189"/>
      <c r="E7" s="334" t="s">
        <v>80</v>
      </c>
      <c r="F7" s="336" t="s">
        <v>143</v>
      </c>
      <c r="G7" s="110"/>
      <c r="H7" s="343"/>
      <c r="I7" s="105"/>
      <c r="J7" s="333"/>
      <c r="K7" s="190"/>
      <c r="L7" s="199">
        <v>4</v>
      </c>
      <c r="M7" s="105"/>
      <c r="N7" s="105"/>
    </row>
    <row r="8" spans="1:14" ht="30" customHeight="1" thickBot="1" thickTop="1">
      <c r="A8" s="107"/>
      <c r="B8" s="105"/>
      <c r="C8" s="194">
        <v>1</v>
      </c>
      <c r="D8" s="105"/>
      <c r="E8" s="335"/>
      <c r="F8" s="337"/>
      <c r="G8" s="105"/>
      <c r="H8" s="345"/>
      <c r="I8" s="186"/>
      <c r="J8" s="188">
        <v>0</v>
      </c>
      <c r="K8" s="185"/>
      <c r="L8" s="113"/>
      <c r="M8" s="105"/>
      <c r="N8" s="105"/>
    </row>
    <row r="9" spans="1:14" ht="30" customHeight="1" thickBot="1" thickTop="1">
      <c r="A9" s="107"/>
      <c r="B9" s="105"/>
      <c r="C9" s="105"/>
      <c r="D9" s="105"/>
      <c r="E9" s="334" t="s">
        <v>81</v>
      </c>
      <c r="F9" s="336" t="s">
        <v>145</v>
      </c>
      <c r="G9" s="189"/>
      <c r="H9" s="346"/>
      <c r="I9" s="185"/>
      <c r="J9" s="106">
        <v>1</v>
      </c>
      <c r="K9" s="105"/>
      <c r="L9" s="113"/>
      <c r="M9" s="105"/>
      <c r="N9" s="105"/>
    </row>
    <row r="10" spans="1:14" ht="30" customHeight="1" thickBot="1" thickTop="1">
      <c r="A10" s="333"/>
      <c r="B10" s="105"/>
      <c r="C10" s="105"/>
      <c r="D10" s="105"/>
      <c r="E10" s="335"/>
      <c r="F10" s="337"/>
      <c r="G10" s="193"/>
      <c r="H10" s="342"/>
      <c r="I10" s="105"/>
      <c r="J10" s="105"/>
      <c r="K10" s="105"/>
      <c r="L10" s="344"/>
      <c r="M10" s="196">
        <v>1</v>
      </c>
      <c r="N10" s="105" t="s">
        <v>63</v>
      </c>
    </row>
    <row r="11" spans="1:14" ht="30" customHeight="1" thickBot="1" thickTop="1">
      <c r="A11" s="333"/>
      <c r="B11" s="105"/>
      <c r="C11" s="105"/>
      <c r="D11" s="105"/>
      <c r="E11" s="347" t="s">
        <v>43</v>
      </c>
      <c r="F11" s="349" t="s">
        <v>151</v>
      </c>
      <c r="G11" s="189"/>
      <c r="H11" s="346"/>
      <c r="I11" s="105"/>
      <c r="J11" s="105"/>
      <c r="K11" s="105"/>
      <c r="L11" s="333"/>
      <c r="M11" s="200">
        <v>2</v>
      </c>
      <c r="N11" s="107" t="s">
        <v>204</v>
      </c>
    </row>
    <row r="12" spans="1:14" ht="30" customHeight="1" thickBot="1" thickTop="1">
      <c r="A12" s="107"/>
      <c r="B12" s="105"/>
      <c r="C12" s="107"/>
      <c r="D12" s="105"/>
      <c r="E12" s="348"/>
      <c r="F12" s="350"/>
      <c r="G12" s="193"/>
      <c r="H12" s="333"/>
      <c r="I12" s="191"/>
      <c r="J12" s="188">
        <v>2</v>
      </c>
      <c r="K12" s="105"/>
      <c r="L12" s="107"/>
      <c r="M12" s="185"/>
      <c r="N12" s="105"/>
    </row>
    <row r="13" spans="1:14" ht="30" customHeight="1" thickBot="1" thickTop="1">
      <c r="A13" s="107"/>
      <c r="B13" s="105"/>
      <c r="C13" s="188">
        <v>3</v>
      </c>
      <c r="D13" s="105"/>
      <c r="E13" s="380" t="s">
        <v>82</v>
      </c>
      <c r="F13" s="381" t="s">
        <v>147</v>
      </c>
      <c r="G13" s="110"/>
      <c r="H13" s="351"/>
      <c r="I13" s="105"/>
      <c r="J13" s="182">
        <v>1</v>
      </c>
      <c r="K13" s="185"/>
      <c r="L13" s="107"/>
      <c r="M13" s="185"/>
      <c r="N13" s="105" t="s">
        <v>62</v>
      </c>
    </row>
    <row r="14" spans="1:14" ht="30" customHeight="1" thickBot="1" thickTop="1">
      <c r="A14" s="107"/>
      <c r="B14" s="113"/>
      <c r="C14" s="352"/>
      <c r="D14" s="195"/>
      <c r="E14" s="382"/>
      <c r="F14" s="383"/>
      <c r="G14" s="105"/>
      <c r="H14" s="353"/>
      <c r="I14" s="105"/>
      <c r="J14" s="333"/>
      <c r="K14" s="191"/>
      <c r="L14" s="188">
        <v>5</v>
      </c>
      <c r="M14" s="185"/>
      <c r="N14" s="97" t="s">
        <v>205</v>
      </c>
    </row>
    <row r="15" spans="1:14" ht="30" customHeight="1" thickBot="1" thickTop="1">
      <c r="A15" s="107"/>
      <c r="B15" s="113"/>
      <c r="C15" s="352"/>
      <c r="D15" s="105"/>
      <c r="E15" s="334" t="s">
        <v>44</v>
      </c>
      <c r="F15" s="357" t="s">
        <v>152</v>
      </c>
      <c r="G15" s="110"/>
      <c r="H15" s="343"/>
      <c r="I15" s="105"/>
      <c r="J15" s="344"/>
      <c r="K15" s="105"/>
      <c r="L15" s="106">
        <v>1</v>
      </c>
      <c r="M15" s="105"/>
      <c r="N15" s="105"/>
    </row>
    <row r="16" spans="1:10" ht="30" customHeight="1" thickBot="1" thickTop="1">
      <c r="A16" s="105"/>
      <c r="B16" s="105"/>
      <c r="C16" s="194">
        <v>0</v>
      </c>
      <c r="D16" s="195"/>
      <c r="E16" s="335"/>
      <c r="F16" s="337"/>
      <c r="G16" s="105"/>
      <c r="H16" s="338" t="s">
        <v>199</v>
      </c>
      <c r="I16" s="197" t="s">
        <v>202</v>
      </c>
      <c r="J16" s="187">
        <v>1</v>
      </c>
    </row>
    <row r="17" spans="1:10" ht="30" customHeight="1" thickBot="1" thickTop="1">
      <c r="A17" s="105"/>
      <c r="B17" s="105"/>
      <c r="C17" s="105"/>
      <c r="D17" s="105"/>
      <c r="E17" s="334" t="s">
        <v>84</v>
      </c>
      <c r="F17" s="336" t="s">
        <v>149</v>
      </c>
      <c r="G17" s="189"/>
      <c r="H17" s="339"/>
      <c r="I17" s="198" t="s">
        <v>203</v>
      </c>
      <c r="J17" s="106">
        <v>1</v>
      </c>
    </row>
    <row r="18" spans="1:11" ht="30" customHeight="1" thickTop="1">
      <c r="A18" s="105"/>
      <c r="B18" s="105"/>
      <c r="C18" s="105"/>
      <c r="D18" s="105"/>
      <c r="E18" s="335"/>
      <c r="F18" s="337"/>
      <c r="G18" s="193"/>
      <c r="H18" s="193"/>
      <c r="I18" s="105"/>
      <c r="J18" s="332" t="s">
        <v>185</v>
      </c>
      <c r="K18" s="332"/>
    </row>
    <row r="19" spans="1:14" ht="30" customHeight="1" thickBot="1">
      <c r="A19" s="105"/>
      <c r="B19" s="105"/>
      <c r="C19" s="105"/>
      <c r="D19" s="105"/>
      <c r="E19" s="106"/>
      <c r="F19" s="105"/>
      <c r="G19" s="105"/>
      <c r="H19" s="105"/>
      <c r="I19" s="105"/>
      <c r="J19" s="332"/>
      <c r="K19" s="332"/>
      <c r="L19" s="124"/>
      <c r="M19" s="178"/>
      <c r="N19" s="105" t="s">
        <v>64</v>
      </c>
    </row>
    <row r="20" spans="1:14" ht="30" customHeight="1" thickBot="1" thickTop="1">
      <c r="A20" s="105"/>
      <c r="B20" s="105"/>
      <c r="C20" s="105"/>
      <c r="D20" s="105"/>
      <c r="E20" s="106"/>
      <c r="F20" s="105"/>
      <c r="G20" s="105"/>
      <c r="H20" s="105"/>
      <c r="I20" s="105"/>
      <c r="J20" s="332" t="s">
        <v>148</v>
      </c>
      <c r="K20" s="332"/>
      <c r="L20" s="201"/>
      <c r="M20" s="190"/>
      <c r="N20" s="105" t="s">
        <v>149</v>
      </c>
    </row>
    <row r="21" spans="10:14" ht="30" customHeight="1" thickTop="1">
      <c r="J21" s="332"/>
      <c r="K21" s="332"/>
      <c r="L21" s="105"/>
      <c r="M21" s="105"/>
      <c r="N21" s="105" t="s">
        <v>105</v>
      </c>
    </row>
    <row r="22" spans="1:15" ht="30" customHeight="1">
      <c r="A22" s="99"/>
      <c r="B22" s="117"/>
      <c r="C22" s="117"/>
      <c r="D22" s="101"/>
      <c r="E22" s="101"/>
      <c r="F22" s="101"/>
      <c r="G22" s="101"/>
      <c r="H22" s="101"/>
      <c r="I22" s="101"/>
      <c r="J22" s="101"/>
      <c r="K22" s="101"/>
      <c r="L22" s="99"/>
      <c r="M22" s="99"/>
      <c r="N22" s="99" t="s">
        <v>141</v>
      </c>
      <c r="O22" s="99"/>
    </row>
    <row r="23" spans="1:15" ht="30" customHeight="1">
      <c r="A23" s="99"/>
      <c r="B23" s="104"/>
      <c r="C23" s="104"/>
      <c r="D23" s="103"/>
      <c r="E23" s="103"/>
      <c r="F23" s="103"/>
      <c r="G23" s="103"/>
      <c r="H23" s="103"/>
      <c r="I23" s="103"/>
      <c r="J23" s="103"/>
      <c r="K23" s="103"/>
      <c r="L23" s="99"/>
      <c r="M23" s="99"/>
      <c r="N23" s="99"/>
      <c r="O23" s="99"/>
    </row>
    <row r="24" spans="1:15" ht="30" customHeight="1">
      <c r="A24" s="99"/>
      <c r="B24" s="99"/>
      <c r="C24" s="99"/>
      <c r="D24" s="99"/>
      <c r="E24" s="356"/>
      <c r="F24" s="356"/>
      <c r="G24" s="99"/>
      <c r="H24" s="99"/>
      <c r="I24" s="99"/>
      <c r="J24" s="99"/>
      <c r="K24" s="99"/>
      <c r="L24" s="102"/>
      <c r="M24" s="99"/>
      <c r="N24" s="99"/>
      <c r="O24" s="99"/>
    </row>
    <row r="25" spans="1:15" ht="21" customHeight="1">
      <c r="A25" s="99"/>
      <c r="B25" s="99"/>
      <c r="C25" s="99"/>
      <c r="D25" s="99"/>
      <c r="E25" s="356"/>
      <c r="F25" s="356"/>
      <c r="G25" s="99"/>
      <c r="H25" s="354"/>
      <c r="I25" s="99"/>
      <c r="J25" s="99"/>
      <c r="K25" s="99"/>
      <c r="L25" s="101"/>
      <c r="M25" s="99"/>
      <c r="N25" s="99"/>
      <c r="O25" s="99"/>
    </row>
    <row r="26" spans="1:15" ht="21" customHeight="1">
      <c r="A26" s="99"/>
      <c r="B26" s="99"/>
      <c r="C26" s="99"/>
      <c r="D26" s="99"/>
      <c r="E26" s="356"/>
      <c r="F26" s="356"/>
      <c r="G26" s="99"/>
      <c r="H26" s="355"/>
      <c r="I26" s="99"/>
      <c r="J26" s="99"/>
      <c r="K26" s="99"/>
      <c r="L26" s="99"/>
      <c r="M26" s="99"/>
      <c r="N26" s="99"/>
      <c r="O26" s="99"/>
    </row>
    <row r="27" spans="1:15" ht="21" customHeight="1">
      <c r="A27" s="99"/>
      <c r="B27" s="99"/>
      <c r="C27" s="354"/>
      <c r="D27" s="99"/>
      <c r="E27" s="356"/>
      <c r="F27" s="356"/>
      <c r="G27" s="99"/>
      <c r="H27" s="355"/>
      <c r="I27" s="99"/>
      <c r="J27" s="354"/>
      <c r="K27" s="99"/>
      <c r="L27" s="99"/>
      <c r="M27" s="99"/>
      <c r="N27" s="99"/>
      <c r="O27" s="99"/>
    </row>
    <row r="28" spans="1:15" ht="21" customHeight="1">
      <c r="A28" s="99"/>
      <c r="B28" s="99"/>
      <c r="C28" s="355"/>
      <c r="D28" s="99"/>
      <c r="E28" s="356"/>
      <c r="F28" s="356"/>
      <c r="G28" s="99"/>
      <c r="H28" s="355"/>
      <c r="I28" s="99"/>
      <c r="J28" s="355"/>
      <c r="K28" s="99"/>
      <c r="L28" s="99"/>
      <c r="M28" s="99"/>
      <c r="N28" s="99"/>
      <c r="O28" s="99"/>
    </row>
    <row r="29" spans="1:15" ht="21" customHeight="1">
      <c r="A29" s="99"/>
      <c r="B29" s="99"/>
      <c r="C29" s="99"/>
      <c r="D29" s="99"/>
      <c r="E29" s="356"/>
      <c r="F29" s="356"/>
      <c r="G29" s="99"/>
      <c r="H29" s="354"/>
      <c r="I29" s="99"/>
      <c r="J29" s="99"/>
      <c r="K29" s="99"/>
      <c r="L29" s="99"/>
      <c r="M29" s="99"/>
      <c r="N29" s="99"/>
      <c r="O29" s="99"/>
    </row>
    <row r="30" spans="1:15" ht="21" customHeight="1">
      <c r="A30" s="99"/>
      <c r="B30" s="99"/>
      <c r="C30" s="99"/>
      <c r="D30" s="99"/>
      <c r="E30" s="356"/>
      <c r="F30" s="356"/>
      <c r="G30" s="99"/>
      <c r="H30" s="355"/>
      <c r="I30" s="99"/>
      <c r="J30" s="99"/>
      <c r="K30" s="99"/>
      <c r="L30" s="99"/>
      <c r="M30" s="99"/>
      <c r="N30" s="99"/>
      <c r="O30" s="99"/>
    </row>
    <row r="31" spans="1:15" ht="21" customHeight="1">
      <c r="A31" s="101"/>
      <c r="B31" s="99"/>
      <c r="C31" s="99"/>
      <c r="D31" s="99"/>
      <c r="E31" s="356"/>
      <c r="F31" s="356"/>
      <c r="G31" s="99"/>
      <c r="H31" s="355"/>
      <c r="I31" s="99"/>
      <c r="J31" s="99"/>
      <c r="K31" s="99"/>
      <c r="L31" s="354"/>
      <c r="M31" s="99"/>
      <c r="N31" s="99"/>
      <c r="O31" s="99"/>
    </row>
    <row r="32" spans="1:15" ht="21" customHeight="1">
      <c r="A32" s="101"/>
      <c r="B32" s="99"/>
      <c r="C32" s="99"/>
      <c r="D32" s="99"/>
      <c r="E32" s="356"/>
      <c r="F32" s="356"/>
      <c r="G32" s="99"/>
      <c r="H32" s="355"/>
      <c r="I32" s="99"/>
      <c r="J32" s="99"/>
      <c r="K32" s="99"/>
      <c r="L32" s="355"/>
      <c r="M32" s="99"/>
      <c r="N32" s="99"/>
      <c r="O32" s="99"/>
    </row>
    <row r="33" spans="1:15" ht="21" customHeight="1">
      <c r="A33" s="99"/>
      <c r="B33" s="99"/>
      <c r="C33" s="99"/>
      <c r="D33" s="99"/>
      <c r="E33" s="356"/>
      <c r="F33" s="356"/>
      <c r="G33" s="99"/>
      <c r="H33" s="354"/>
      <c r="I33" s="99"/>
      <c r="J33" s="99"/>
      <c r="K33" s="99"/>
      <c r="L33" s="99"/>
      <c r="M33" s="99"/>
      <c r="N33" s="99"/>
      <c r="O33" s="99"/>
    </row>
    <row r="34" spans="1:15" ht="21" customHeight="1">
      <c r="A34" s="99"/>
      <c r="B34" s="99"/>
      <c r="C34" s="99"/>
      <c r="D34" s="99"/>
      <c r="E34" s="356"/>
      <c r="F34" s="356"/>
      <c r="G34" s="99"/>
      <c r="H34" s="355"/>
      <c r="I34" s="99"/>
      <c r="J34" s="99"/>
      <c r="K34" s="99"/>
      <c r="L34" s="99"/>
      <c r="M34" s="99"/>
      <c r="N34" s="99"/>
      <c r="O34" s="99"/>
    </row>
    <row r="35" spans="1:15" ht="21" customHeight="1">
      <c r="A35" s="99"/>
      <c r="B35" s="99"/>
      <c r="C35" s="354"/>
      <c r="D35" s="99"/>
      <c r="E35" s="356"/>
      <c r="F35" s="356"/>
      <c r="G35" s="99"/>
      <c r="H35" s="355"/>
      <c r="I35" s="99"/>
      <c r="J35" s="354"/>
      <c r="K35" s="99"/>
      <c r="L35" s="99"/>
      <c r="M35" s="99"/>
      <c r="N35" s="99"/>
      <c r="O35" s="99"/>
    </row>
    <row r="36" spans="1:15" ht="21" customHeight="1">
      <c r="A36" s="99"/>
      <c r="B36" s="99"/>
      <c r="C36" s="355"/>
      <c r="D36" s="99"/>
      <c r="E36" s="356"/>
      <c r="F36" s="356"/>
      <c r="G36" s="99"/>
      <c r="H36" s="355"/>
      <c r="I36" s="99"/>
      <c r="J36" s="355"/>
      <c r="K36" s="99"/>
      <c r="L36" s="99"/>
      <c r="M36" s="99"/>
      <c r="N36" s="99"/>
      <c r="O36" s="99"/>
    </row>
    <row r="37" spans="1:15" ht="21" customHeight="1">
      <c r="A37" s="99"/>
      <c r="B37" s="99"/>
      <c r="C37" s="99"/>
      <c r="D37" s="99"/>
      <c r="E37" s="356"/>
      <c r="F37" s="356"/>
      <c r="G37" s="99"/>
      <c r="H37" s="354"/>
      <c r="I37" s="99"/>
      <c r="J37" s="99"/>
      <c r="K37" s="99"/>
      <c r="L37" s="99"/>
      <c r="M37" s="99"/>
      <c r="N37" s="99"/>
      <c r="O37" s="99"/>
    </row>
    <row r="38" spans="1:15" ht="21" customHeight="1">
      <c r="A38" s="99"/>
      <c r="B38" s="99"/>
      <c r="C38" s="99"/>
      <c r="D38" s="99"/>
      <c r="E38" s="356"/>
      <c r="F38" s="356"/>
      <c r="G38" s="99"/>
      <c r="H38" s="355"/>
      <c r="I38" s="99"/>
      <c r="J38" s="99"/>
      <c r="K38" s="99"/>
      <c r="L38" s="99"/>
      <c r="M38" s="99"/>
      <c r="N38" s="99"/>
      <c r="O38" s="99"/>
    </row>
    <row r="39" spans="1:15" ht="21" customHeight="1">
      <c r="A39" s="99"/>
      <c r="B39" s="99"/>
      <c r="C39" s="99"/>
      <c r="D39" s="99"/>
      <c r="E39" s="356"/>
      <c r="F39" s="356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21" customHeight="1">
      <c r="A40" s="99"/>
      <c r="B40" s="99"/>
      <c r="C40" s="99"/>
      <c r="D40" s="99"/>
      <c r="E40" s="100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1:15" ht="19.5" customHeight="1">
      <c r="A41" s="99"/>
      <c r="B41" s="99"/>
      <c r="C41" s="99"/>
      <c r="D41" s="99"/>
      <c r="E41" s="100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ht="18" customHeight="1">
      <c r="A42" s="99"/>
      <c r="B42" s="99"/>
      <c r="C42" s="99"/>
      <c r="D42" s="99"/>
      <c r="E42" s="100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5" ht="16.5" customHeight="1">
      <c r="A43" s="99"/>
      <c r="B43" s="99"/>
      <c r="C43" s="99"/>
      <c r="D43" s="99"/>
      <c r="E43" s="100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15" ht="19.5" customHeight="1">
      <c r="A44" s="99"/>
      <c r="B44" s="99"/>
      <c r="C44" s="99"/>
      <c r="D44" s="99"/>
      <c r="E44" s="100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9.5" customHeight="1">
      <c r="A45" s="99"/>
      <c r="B45" s="99"/>
      <c r="C45" s="99"/>
      <c r="D45" s="99"/>
      <c r="E45" s="100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9.5" customHeight="1">
      <c r="A46" s="99"/>
      <c r="B46" s="99"/>
      <c r="C46" s="99"/>
      <c r="D46" s="99"/>
      <c r="E46" s="100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ht="19.5" customHeight="1">
      <c r="A47" s="99"/>
      <c r="B47" s="99"/>
      <c r="C47" s="99"/>
      <c r="D47" s="99"/>
      <c r="E47" s="100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5" ht="19.5" customHeight="1">
      <c r="A48" s="99"/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9.5" customHeight="1">
      <c r="A49" s="99"/>
      <c r="B49" s="99"/>
      <c r="C49" s="99"/>
      <c r="D49" s="99"/>
      <c r="E49" s="100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62">
    <mergeCell ref="A1:N1"/>
    <mergeCell ref="C35:C36"/>
    <mergeCell ref="H35:H36"/>
    <mergeCell ref="J35:J36"/>
    <mergeCell ref="E36:E37"/>
    <mergeCell ref="F36:F37"/>
    <mergeCell ref="H37:H38"/>
    <mergeCell ref="E38:E39"/>
    <mergeCell ref="F38:F39"/>
    <mergeCell ref="F30:F31"/>
    <mergeCell ref="H31:H32"/>
    <mergeCell ref="L31:L32"/>
    <mergeCell ref="E32:E33"/>
    <mergeCell ref="F32:F33"/>
    <mergeCell ref="H33:H34"/>
    <mergeCell ref="E34:E35"/>
    <mergeCell ref="F34:F35"/>
    <mergeCell ref="E24:E25"/>
    <mergeCell ref="F24:F25"/>
    <mergeCell ref="H25:H26"/>
    <mergeCell ref="E26:E27"/>
    <mergeCell ref="F26:F27"/>
    <mergeCell ref="C27:C28"/>
    <mergeCell ref="H27:H28"/>
    <mergeCell ref="F28:F29"/>
    <mergeCell ref="H29:H30"/>
    <mergeCell ref="E30:E31"/>
    <mergeCell ref="C14:C15"/>
    <mergeCell ref="H14:H15"/>
    <mergeCell ref="J27:J28"/>
    <mergeCell ref="E28:E29"/>
    <mergeCell ref="J14:J15"/>
    <mergeCell ref="E15:E16"/>
    <mergeCell ref="F15:F16"/>
    <mergeCell ref="H16:H17"/>
    <mergeCell ref="E17:E18"/>
    <mergeCell ref="F17:F18"/>
    <mergeCell ref="L10:L11"/>
    <mergeCell ref="E11:E12"/>
    <mergeCell ref="F11:F12"/>
    <mergeCell ref="H12:H13"/>
    <mergeCell ref="E13:E14"/>
    <mergeCell ref="F13:F14"/>
    <mergeCell ref="L3:L4"/>
    <mergeCell ref="H4:H5"/>
    <mergeCell ref="E5:E6"/>
    <mergeCell ref="F5:F6"/>
    <mergeCell ref="C6:C7"/>
    <mergeCell ref="H6:H7"/>
    <mergeCell ref="J6:J7"/>
    <mergeCell ref="E7:E8"/>
    <mergeCell ref="F7:F8"/>
    <mergeCell ref="H8:H9"/>
    <mergeCell ref="J18:K19"/>
    <mergeCell ref="J20:K21"/>
    <mergeCell ref="A3:A4"/>
    <mergeCell ref="E3:E4"/>
    <mergeCell ref="F3:F4"/>
    <mergeCell ref="E9:E10"/>
    <mergeCell ref="F9:F10"/>
    <mergeCell ref="A10:A11"/>
    <mergeCell ref="H10:H11"/>
  </mergeCells>
  <printOptions horizontalCentered="1" verticalCentered="1"/>
  <pageMargins left="0.3937007874015748" right="0.3937007874015748" top="0.3937007874015748" bottom="0.5905511811023623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SheetLayoutView="100" zoomScalePageLayoutView="0" workbookViewId="0" topLeftCell="A1">
      <selection activeCell="N6" sqref="N6"/>
    </sheetView>
  </sheetViews>
  <sheetFormatPr defaultColWidth="9.00390625" defaultRowHeight="15"/>
  <cols>
    <col min="1" max="1" width="3.28125" style="97" customWidth="1"/>
    <col min="2" max="2" width="2.7109375" style="97" customWidth="1"/>
    <col min="3" max="3" width="6.140625" style="97" customWidth="1"/>
    <col min="4" max="4" width="2.421875" style="97" customWidth="1"/>
    <col min="5" max="5" width="8.421875" style="98" customWidth="1"/>
    <col min="6" max="6" width="18.140625" style="97" customWidth="1"/>
    <col min="7" max="7" width="2.8515625" style="97" customWidth="1"/>
    <col min="8" max="8" width="7.140625" style="97" customWidth="1"/>
    <col min="9" max="9" width="2.7109375" style="97" customWidth="1"/>
    <col min="10" max="10" width="6.7109375" style="97" bestFit="1" customWidth="1"/>
    <col min="11" max="11" width="3.00390625" style="97" customWidth="1"/>
    <col min="12" max="12" width="6.28125" style="97" bestFit="1" customWidth="1"/>
    <col min="13" max="13" width="3.28125" style="97" customWidth="1"/>
    <col min="14" max="14" width="20.00390625" style="97" customWidth="1"/>
    <col min="15" max="16384" width="9.00390625" style="97" customWidth="1"/>
  </cols>
  <sheetData>
    <row r="1" spans="1:14" ht="37.5" customHeight="1">
      <c r="A1" s="358" t="s">
        <v>66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0.5" customHeight="1">
      <c r="A2" s="105"/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5"/>
      <c r="M2" s="105"/>
      <c r="N2" s="105"/>
    </row>
    <row r="3" spans="1:14" ht="30" customHeight="1" thickBot="1">
      <c r="A3" s="333"/>
      <c r="B3" s="105"/>
      <c r="C3" s="106">
        <v>2</v>
      </c>
      <c r="D3" s="105"/>
      <c r="E3" s="334" t="s">
        <v>46</v>
      </c>
      <c r="F3" s="336" t="s">
        <v>154</v>
      </c>
      <c r="G3" s="110"/>
      <c r="H3" s="111"/>
      <c r="I3" s="105"/>
      <c r="J3" s="105"/>
      <c r="K3" s="105"/>
      <c r="L3" s="333"/>
      <c r="M3" s="107"/>
      <c r="N3" s="105"/>
    </row>
    <row r="4" spans="1:14" ht="30" customHeight="1" thickBot="1" thickTop="1">
      <c r="A4" s="333"/>
      <c r="B4" s="105"/>
      <c r="C4" s="179"/>
      <c r="D4" s="195"/>
      <c r="E4" s="335"/>
      <c r="F4" s="337"/>
      <c r="G4" s="105"/>
      <c r="H4" s="345"/>
      <c r="I4" s="178"/>
      <c r="J4" s="182">
        <v>0</v>
      </c>
      <c r="K4" s="105"/>
      <c r="L4" s="333"/>
      <c r="M4" s="105"/>
      <c r="N4" s="105"/>
    </row>
    <row r="5" spans="1:14" ht="30" customHeight="1" thickBot="1" thickTop="1">
      <c r="A5" s="105"/>
      <c r="B5" s="105"/>
      <c r="C5" s="178"/>
      <c r="D5" s="105"/>
      <c r="E5" s="334" t="s">
        <v>49</v>
      </c>
      <c r="F5" s="336" t="s">
        <v>156</v>
      </c>
      <c r="G5" s="178"/>
      <c r="H5" s="333"/>
      <c r="I5" s="190"/>
      <c r="J5" s="183">
        <v>1</v>
      </c>
      <c r="K5" s="105"/>
      <c r="L5" s="105"/>
      <c r="M5" s="105"/>
      <c r="N5" s="105"/>
    </row>
    <row r="6" spans="1:14" ht="30" customHeight="1" thickBot="1" thickTop="1">
      <c r="A6" s="107"/>
      <c r="B6" s="107"/>
      <c r="C6" s="340"/>
      <c r="D6" s="113"/>
      <c r="E6" s="335"/>
      <c r="F6" s="337"/>
      <c r="G6" s="179"/>
      <c r="H6" s="342"/>
      <c r="I6" s="105"/>
      <c r="J6" s="333"/>
      <c r="K6" s="191"/>
      <c r="L6" s="188">
        <v>1</v>
      </c>
      <c r="M6" s="105"/>
      <c r="N6" s="105"/>
    </row>
    <row r="7" spans="1:14" ht="30" customHeight="1" thickBot="1" thickTop="1">
      <c r="A7" s="107"/>
      <c r="B7" s="107"/>
      <c r="C7" s="340"/>
      <c r="D7" s="113"/>
      <c r="E7" s="334" t="s">
        <v>97</v>
      </c>
      <c r="F7" s="336" t="s">
        <v>157</v>
      </c>
      <c r="G7" s="186"/>
      <c r="H7" s="346"/>
      <c r="I7" s="105"/>
      <c r="J7" s="344"/>
      <c r="K7" s="105"/>
      <c r="L7" s="199">
        <v>0</v>
      </c>
      <c r="M7" s="105"/>
      <c r="N7" s="105"/>
    </row>
    <row r="8" spans="1:14" ht="30" customHeight="1" thickBot="1" thickTop="1">
      <c r="A8" s="107"/>
      <c r="B8" s="105"/>
      <c r="C8" s="178"/>
      <c r="D8" s="113"/>
      <c r="E8" s="335"/>
      <c r="F8" s="337"/>
      <c r="G8" s="105"/>
      <c r="H8" s="333"/>
      <c r="I8" s="191"/>
      <c r="J8" s="187">
        <v>5</v>
      </c>
      <c r="K8" s="105"/>
      <c r="L8" s="113"/>
      <c r="M8" s="105"/>
      <c r="N8" s="105"/>
    </row>
    <row r="9" spans="1:14" ht="30" customHeight="1" thickBot="1" thickTop="1">
      <c r="A9" s="107"/>
      <c r="B9" s="105"/>
      <c r="C9" s="186"/>
      <c r="D9" s="192"/>
      <c r="E9" s="334" t="s">
        <v>98</v>
      </c>
      <c r="F9" s="336" t="s">
        <v>158</v>
      </c>
      <c r="G9" s="110"/>
      <c r="H9" s="351"/>
      <c r="I9" s="105"/>
      <c r="J9" s="106">
        <v>0</v>
      </c>
      <c r="K9" s="105"/>
      <c r="L9" s="113"/>
      <c r="M9" s="105"/>
      <c r="N9" s="105"/>
    </row>
    <row r="10" spans="1:14" ht="30" customHeight="1" thickBot="1" thickTop="1">
      <c r="A10" s="333"/>
      <c r="B10" s="105"/>
      <c r="C10" s="106">
        <v>0</v>
      </c>
      <c r="D10" s="105"/>
      <c r="E10" s="335"/>
      <c r="F10" s="337"/>
      <c r="G10" s="105"/>
      <c r="H10" s="353"/>
      <c r="I10" s="105"/>
      <c r="J10" s="105"/>
      <c r="K10" s="105"/>
      <c r="L10" s="344"/>
      <c r="M10" s="196">
        <v>0</v>
      </c>
      <c r="N10" s="105" t="s">
        <v>67</v>
      </c>
    </row>
    <row r="11" spans="1:14" ht="30" customHeight="1" thickBot="1" thickTop="1">
      <c r="A11" s="333"/>
      <c r="B11" s="105"/>
      <c r="C11" s="105"/>
      <c r="D11" s="105"/>
      <c r="E11" s="347" t="s">
        <v>48</v>
      </c>
      <c r="F11" s="349" t="s">
        <v>150</v>
      </c>
      <c r="G11" s="178"/>
      <c r="H11" s="333"/>
      <c r="I11" s="105"/>
      <c r="J11" s="105"/>
      <c r="K11" s="105"/>
      <c r="L11" s="333"/>
      <c r="M11" s="200">
        <v>11</v>
      </c>
      <c r="N11" s="105" t="s">
        <v>206</v>
      </c>
    </row>
    <row r="12" spans="1:14" ht="30" customHeight="1" thickBot="1" thickTop="1">
      <c r="A12" s="107"/>
      <c r="B12" s="105"/>
      <c r="C12" s="107"/>
      <c r="D12" s="105"/>
      <c r="E12" s="348"/>
      <c r="F12" s="350"/>
      <c r="G12" s="179"/>
      <c r="H12" s="360"/>
      <c r="I12" s="107"/>
      <c r="J12" s="182">
        <v>2</v>
      </c>
      <c r="K12" s="105"/>
      <c r="L12" s="107"/>
      <c r="M12" s="185"/>
      <c r="N12" s="105"/>
    </row>
    <row r="13" spans="1:14" ht="30" customHeight="1" thickBot="1" thickTop="1">
      <c r="A13" s="107"/>
      <c r="B13" s="105"/>
      <c r="C13" s="188">
        <v>1</v>
      </c>
      <c r="D13" s="105"/>
      <c r="E13" s="334" t="s">
        <v>50</v>
      </c>
      <c r="F13" s="357" t="s">
        <v>159</v>
      </c>
      <c r="G13" s="110"/>
      <c r="H13" s="343"/>
      <c r="I13" s="179"/>
      <c r="J13" s="183">
        <v>1</v>
      </c>
      <c r="K13" s="105"/>
      <c r="L13" s="107"/>
      <c r="M13" s="185"/>
      <c r="N13" s="105"/>
    </row>
    <row r="14" spans="1:14" ht="30" customHeight="1" thickBot="1" thickTop="1">
      <c r="A14" s="107"/>
      <c r="B14" s="113"/>
      <c r="C14" s="361"/>
      <c r="D14" s="195"/>
      <c r="E14" s="335"/>
      <c r="F14" s="337"/>
      <c r="G14" s="105"/>
      <c r="H14" s="353"/>
      <c r="I14" s="107"/>
      <c r="J14" s="359"/>
      <c r="K14" s="107"/>
      <c r="L14" s="182">
        <v>1</v>
      </c>
      <c r="M14" s="185"/>
      <c r="N14" s="105"/>
    </row>
    <row r="15" spans="1:14" ht="30" customHeight="1" thickBot="1" thickTop="1">
      <c r="A15" s="107"/>
      <c r="B15" s="113"/>
      <c r="C15" s="352"/>
      <c r="D15" s="105"/>
      <c r="E15" s="334" t="s">
        <v>47</v>
      </c>
      <c r="F15" s="336" t="s">
        <v>160</v>
      </c>
      <c r="G15" s="178"/>
      <c r="H15" s="333"/>
      <c r="I15" s="107"/>
      <c r="J15" s="333"/>
      <c r="K15" s="179"/>
      <c r="L15" s="194">
        <v>0</v>
      </c>
      <c r="M15" s="105"/>
      <c r="N15" s="105"/>
    </row>
    <row r="16" spans="1:14" ht="30" customHeight="1" thickBot="1" thickTop="1">
      <c r="A16" s="105"/>
      <c r="B16" s="105"/>
      <c r="C16" s="196"/>
      <c r="D16" s="105"/>
      <c r="E16" s="335"/>
      <c r="F16" s="337"/>
      <c r="G16" s="179"/>
      <c r="H16" s="342"/>
      <c r="I16" s="191"/>
      <c r="J16" s="187">
        <v>2</v>
      </c>
      <c r="K16" s="178"/>
      <c r="L16" s="105"/>
      <c r="M16" s="105"/>
      <c r="N16" s="105"/>
    </row>
    <row r="17" spans="1:14" ht="30" customHeight="1" thickBot="1" thickTop="1">
      <c r="A17" s="105"/>
      <c r="B17" s="105"/>
      <c r="C17" s="202"/>
      <c r="D17" s="192"/>
      <c r="E17" s="334" t="s">
        <v>83</v>
      </c>
      <c r="F17" s="336" t="s">
        <v>161</v>
      </c>
      <c r="G17" s="110"/>
      <c r="H17" s="351"/>
      <c r="I17" s="105"/>
      <c r="J17" s="106">
        <v>0</v>
      </c>
      <c r="K17" s="105"/>
      <c r="L17" s="105"/>
      <c r="M17" s="105"/>
      <c r="N17" s="105"/>
    </row>
    <row r="18" spans="1:14" ht="30" customHeight="1" thickTop="1">
      <c r="A18" s="105"/>
      <c r="B18" s="105"/>
      <c r="C18" s="106">
        <v>1</v>
      </c>
      <c r="D18" s="105"/>
      <c r="E18" s="335"/>
      <c r="F18" s="337"/>
      <c r="G18" s="105"/>
      <c r="H18" s="105"/>
      <c r="I18" s="105"/>
      <c r="J18" s="105"/>
      <c r="K18" s="105"/>
      <c r="L18" s="105"/>
      <c r="M18" s="105"/>
      <c r="N18" s="105"/>
    </row>
    <row r="19" spans="1:14" ht="30" customHeight="1">
      <c r="A19" s="105"/>
      <c r="B19" s="105"/>
      <c r="C19" s="105"/>
      <c r="D19" s="105"/>
      <c r="E19" s="106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30" customHeight="1">
      <c r="A20" s="105"/>
      <c r="B20" s="105"/>
      <c r="C20" s="105"/>
      <c r="D20" s="105"/>
      <c r="E20" s="106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30" customHeight="1">
      <c r="A21" s="105"/>
      <c r="B21" s="105"/>
      <c r="C21" s="105"/>
      <c r="D21" s="105"/>
      <c r="E21" s="106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5" ht="30" customHeight="1">
      <c r="A22" s="107"/>
      <c r="B22" s="118"/>
      <c r="C22" s="118"/>
      <c r="D22" s="116"/>
      <c r="E22" s="116"/>
      <c r="F22" s="116"/>
      <c r="G22" s="116"/>
      <c r="H22" s="116"/>
      <c r="I22" s="116"/>
      <c r="J22" s="116"/>
      <c r="K22" s="116"/>
      <c r="L22" s="107"/>
      <c r="M22" s="107"/>
      <c r="N22" s="107"/>
      <c r="O22" s="99"/>
    </row>
    <row r="23" spans="1:15" ht="30" customHeight="1">
      <c r="A23" s="99"/>
      <c r="B23" s="104"/>
      <c r="C23" s="104"/>
      <c r="D23" s="103"/>
      <c r="E23" s="103"/>
      <c r="F23" s="103"/>
      <c r="G23" s="103"/>
      <c r="H23" s="103"/>
      <c r="I23" s="103"/>
      <c r="J23" s="103"/>
      <c r="K23" s="103"/>
      <c r="L23" s="99"/>
      <c r="M23" s="99"/>
      <c r="N23" s="99"/>
      <c r="O23" s="99"/>
    </row>
    <row r="24" spans="1:15" ht="30" customHeight="1">
      <c r="A24" s="99"/>
      <c r="B24" s="99"/>
      <c r="C24" s="99"/>
      <c r="D24" s="99"/>
      <c r="E24" s="356"/>
      <c r="F24" s="356"/>
      <c r="G24" s="99"/>
      <c r="H24" s="99"/>
      <c r="I24" s="99"/>
      <c r="J24" s="99"/>
      <c r="K24" s="99"/>
      <c r="L24" s="102"/>
      <c r="M24" s="99"/>
      <c r="N24" s="99"/>
      <c r="O24" s="99"/>
    </row>
    <row r="25" spans="1:15" ht="21" customHeight="1">
      <c r="A25" s="99"/>
      <c r="B25" s="99"/>
      <c r="C25" s="99"/>
      <c r="D25" s="99"/>
      <c r="E25" s="356"/>
      <c r="F25" s="356"/>
      <c r="G25" s="99"/>
      <c r="H25" s="354"/>
      <c r="I25" s="99"/>
      <c r="J25" s="99"/>
      <c r="K25" s="99"/>
      <c r="L25" s="101"/>
      <c r="M25" s="99"/>
      <c r="N25" s="99"/>
      <c r="O25" s="99"/>
    </row>
    <row r="26" spans="1:15" ht="21" customHeight="1">
      <c r="A26" s="99"/>
      <c r="B26" s="99"/>
      <c r="C26" s="99"/>
      <c r="D26" s="99"/>
      <c r="E26" s="356"/>
      <c r="F26" s="356"/>
      <c r="G26" s="99"/>
      <c r="H26" s="355"/>
      <c r="I26" s="99"/>
      <c r="J26" s="99"/>
      <c r="K26" s="99"/>
      <c r="L26" s="99"/>
      <c r="M26" s="99"/>
      <c r="N26" s="99"/>
      <c r="O26" s="99"/>
    </row>
    <row r="27" spans="1:15" ht="21" customHeight="1">
      <c r="A27" s="99"/>
      <c r="B27" s="99"/>
      <c r="C27" s="354"/>
      <c r="D27" s="99"/>
      <c r="E27" s="356"/>
      <c r="F27" s="356"/>
      <c r="G27" s="99"/>
      <c r="H27" s="355"/>
      <c r="I27" s="99"/>
      <c r="J27" s="354"/>
      <c r="K27" s="99"/>
      <c r="L27" s="99"/>
      <c r="M27" s="99"/>
      <c r="N27" s="99"/>
      <c r="O27" s="99"/>
    </row>
    <row r="28" spans="1:15" ht="21" customHeight="1">
      <c r="A28" s="99"/>
      <c r="B28" s="99"/>
      <c r="C28" s="355"/>
      <c r="D28" s="99"/>
      <c r="E28" s="356"/>
      <c r="F28" s="356"/>
      <c r="G28" s="99"/>
      <c r="H28" s="355"/>
      <c r="I28" s="99"/>
      <c r="J28" s="355"/>
      <c r="K28" s="99"/>
      <c r="L28" s="99"/>
      <c r="M28" s="99"/>
      <c r="N28" s="99"/>
      <c r="O28" s="99"/>
    </row>
    <row r="29" spans="1:15" ht="21" customHeight="1">
      <c r="A29" s="99"/>
      <c r="B29" s="99"/>
      <c r="C29" s="99"/>
      <c r="D29" s="99"/>
      <c r="E29" s="356"/>
      <c r="F29" s="356"/>
      <c r="G29" s="99"/>
      <c r="H29" s="354"/>
      <c r="I29" s="99"/>
      <c r="J29" s="99"/>
      <c r="K29" s="99"/>
      <c r="L29" s="99"/>
      <c r="M29" s="99"/>
      <c r="N29" s="99"/>
      <c r="O29" s="99"/>
    </row>
    <row r="30" spans="1:15" ht="21" customHeight="1">
      <c r="A30" s="99"/>
      <c r="B30" s="99"/>
      <c r="C30" s="99"/>
      <c r="D30" s="99"/>
      <c r="E30" s="356"/>
      <c r="F30" s="356"/>
      <c r="G30" s="99"/>
      <c r="H30" s="355"/>
      <c r="I30" s="99"/>
      <c r="J30" s="99"/>
      <c r="K30" s="99"/>
      <c r="L30" s="99"/>
      <c r="M30" s="99"/>
      <c r="N30" s="99"/>
      <c r="O30" s="99"/>
    </row>
    <row r="31" spans="1:15" ht="21" customHeight="1">
      <c r="A31" s="101"/>
      <c r="B31" s="99"/>
      <c r="C31" s="99"/>
      <c r="D31" s="99"/>
      <c r="E31" s="356"/>
      <c r="F31" s="356"/>
      <c r="G31" s="99"/>
      <c r="H31" s="355"/>
      <c r="I31" s="99"/>
      <c r="J31" s="99"/>
      <c r="K31" s="99"/>
      <c r="L31" s="354"/>
      <c r="M31" s="99"/>
      <c r="N31" s="99"/>
      <c r="O31" s="99"/>
    </row>
    <row r="32" spans="1:15" ht="21" customHeight="1">
      <c r="A32" s="101"/>
      <c r="B32" s="99"/>
      <c r="C32" s="99"/>
      <c r="D32" s="99"/>
      <c r="E32" s="356"/>
      <c r="F32" s="356"/>
      <c r="G32" s="99"/>
      <c r="H32" s="355"/>
      <c r="I32" s="99"/>
      <c r="J32" s="99"/>
      <c r="K32" s="99"/>
      <c r="L32" s="355"/>
      <c r="M32" s="99"/>
      <c r="N32" s="99"/>
      <c r="O32" s="99"/>
    </row>
    <row r="33" spans="1:15" ht="21" customHeight="1">
      <c r="A33" s="99"/>
      <c r="B33" s="99"/>
      <c r="C33" s="99"/>
      <c r="D33" s="99"/>
      <c r="E33" s="356"/>
      <c r="F33" s="356"/>
      <c r="G33" s="99"/>
      <c r="H33" s="354"/>
      <c r="I33" s="99"/>
      <c r="J33" s="99"/>
      <c r="K33" s="99"/>
      <c r="L33" s="99"/>
      <c r="M33" s="99"/>
      <c r="N33" s="99"/>
      <c r="O33" s="99"/>
    </row>
    <row r="34" spans="1:15" ht="21" customHeight="1">
      <c r="A34" s="99"/>
      <c r="B34" s="99"/>
      <c r="C34" s="99"/>
      <c r="D34" s="99"/>
      <c r="E34" s="356"/>
      <c r="F34" s="356"/>
      <c r="G34" s="99"/>
      <c r="H34" s="355"/>
      <c r="I34" s="99"/>
      <c r="J34" s="99"/>
      <c r="K34" s="99"/>
      <c r="L34" s="99"/>
      <c r="M34" s="99"/>
      <c r="N34" s="99"/>
      <c r="O34" s="99"/>
    </row>
    <row r="35" spans="1:15" ht="21" customHeight="1">
      <c r="A35" s="99"/>
      <c r="B35" s="99"/>
      <c r="C35" s="354"/>
      <c r="D35" s="99"/>
      <c r="E35" s="356"/>
      <c r="F35" s="356"/>
      <c r="G35" s="99"/>
      <c r="H35" s="355"/>
      <c r="I35" s="99"/>
      <c r="J35" s="354"/>
      <c r="K35" s="99"/>
      <c r="L35" s="99"/>
      <c r="M35" s="99"/>
      <c r="N35" s="99"/>
      <c r="O35" s="99"/>
    </row>
    <row r="36" spans="1:15" ht="21" customHeight="1">
      <c r="A36" s="99"/>
      <c r="B36" s="99"/>
      <c r="C36" s="355"/>
      <c r="D36" s="99"/>
      <c r="E36" s="356"/>
      <c r="F36" s="356"/>
      <c r="G36" s="99"/>
      <c r="H36" s="355"/>
      <c r="I36" s="99"/>
      <c r="J36" s="355"/>
      <c r="K36" s="99"/>
      <c r="L36" s="99"/>
      <c r="M36" s="99"/>
      <c r="N36" s="99"/>
      <c r="O36" s="99"/>
    </row>
    <row r="37" spans="1:15" ht="21" customHeight="1">
      <c r="A37" s="99"/>
      <c r="B37" s="99"/>
      <c r="C37" s="99"/>
      <c r="D37" s="99"/>
      <c r="E37" s="356"/>
      <c r="F37" s="356"/>
      <c r="G37" s="99"/>
      <c r="H37" s="354"/>
      <c r="I37" s="99"/>
      <c r="J37" s="99"/>
      <c r="K37" s="99"/>
      <c r="L37" s="99"/>
      <c r="M37" s="99"/>
      <c r="N37" s="99"/>
      <c r="O37" s="99"/>
    </row>
    <row r="38" spans="1:15" ht="21" customHeight="1">
      <c r="A38" s="99"/>
      <c r="B38" s="99"/>
      <c r="C38" s="99"/>
      <c r="D38" s="99"/>
      <c r="E38" s="356"/>
      <c r="F38" s="356"/>
      <c r="G38" s="99"/>
      <c r="H38" s="355"/>
      <c r="I38" s="99"/>
      <c r="J38" s="99"/>
      <c r="K38" s="99"/>
      <c r="L38" s="99"/>
      <c r="M38" s="99"/>
      <c r="N38" s="99"/>
      <c r="O38" s="99"/>
    </row>
    <row r="39" spans="1:15" ht="21" customHeight="1">
      <c r="A39" s="99"/>
      <c r="B39" s="99"/>
      <c r="C39" s="99"/>
      <c r="D39" s="99"/>
      <c r="E39" s="356"/>
      <c r="F39" s="356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21" customHeight="1">
      <c r="A40" s="99"/>
      <c r="B40" s="99"/>
      <c r="C40" s="99"/>
      <c r="D40" s="99"/>
      <c r="E40" s="100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1:15" ht="19.5" customHeight="1">
      <c r="A41" s="99"/>
      <c r="B41" s="99"/>
      <c r="C41" s="99"/>
      <c r="D41" s="99"/>
      <c r="E41" s="100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ht="18" customHeight="1">
      <c r="A42" s="99"/>
      <c r="B42" s="99"/>
      <c r="C42" s="99"/>
      <c r="D42" s="99"/>
      <c r="E42" s="100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5" ht="16.5" customHeight="1">
      <c r="A43" s="99"/>
      <c r="B43" s="99"/>
      <c r="C43" s="99"/>
      <c r="D43" s="99"/>
      <c r="E43" s="100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15" ht="19.5" customHeight="1">
      <c r="A44" s="99"/>
      <c r="B44" s="99"/>
      <c r="C44" s="99"/>
      <c r="D44" s="99"/>
      <c r="E44" s="100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9.5" customHeight="1">
      <c r="A45" s="99"/>
      <c r="B45" s="99"/>
      <c r="C45" s="99"/>
      <c r="D45" s="99"/>
      <c r="E45" s="100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9.5" customHeight="1">
      <c r="A46" s="99"/>
      <c r="B46" s="99"/>
      <c r="C46" s="99"/>
      <c r="D46" s="99"/>
      <c r="E46" s="100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ht="19.5" customHeight="1">
      <c r="A47" s="99"/>
      <c r="B47" s="99"/>
      <c r="C47" s="99"/>
      <c r="D47" s="99"/>
      <c r="E47" s="100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5" ht="19.5" customHeight="1">
      <c r="A48" s="99"/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9.5" customHeight="1">
      <c r="A49" s="99"/>
      <c r="B49" s="99"/>
      <c r="C49" s="99"/>
      <c r="D49" s="99"/>
      <c r="E49" s="100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60">
    <mergeCell ref="A1:N1"/>
    <mergeCell ref="A3:A4"/>
    <mergeCell ref="E3:E4"/>
    <mergeCell ref="F3:F4"/>
    <mergeCell ref="L3:L4"/>
    <mergeCell ref="H4:H5"/>
    <mergeCell ref="E5:E6"/>
    <mergeCell ref="F5:F6"/>
    <mergeCell ref="C6:C7"/>
    <mergeCell ref="H6:H7"/>
    <mergeCell ref="J6:J7"/>
    <mergeCell ref="E7:E8"/>
    <mergeCell ref="F7:F8"/>
    <mergeCell ref="H8:H9"/>
    <mergeCell ref="E9:E10"/>
    <mergeCell ref="F9:F10"/>
    <mergeCell ref="A10:A11"/>
    <mergeCell ref="H10:H11"/>
    <mergeCell ref="L10:L11"/>
    <mergeCell ref="E11:E12"/>
    <mergeCell ref="F11:F12"/>
    <mergeCell ref="H12:H13"/>
    <mergeCell ref="E13:E14"/>
    <mergeCell ref="F13:F14"/>
    <mergeCell ref="C14:C15"/>
    <mergeCell ref="H14:H15"/>
    <mergeCell ref="J14:J15"/>
    <mergeCell ref="E15:E16"/>
    <mergeCell ref="F15:F16"/>
    <mergeCell ref="H16:H17"/>
    <mergeCell ref="E17:E18"/>
    <mergeCell ref="F17:F18"/>
    <mergeCell ref="E24:E25"/>
    <mergeCell ref="F24:F25"/>
    <mergeCell ref="H25:H26"/>
    <mergeCell ref="E26:E27"/>
    <mergeCell ref="F26:F27"/>
    <mergeCell ref="C27:C28"/>
    <mergeCell ref="H27:H28"/>
    <mergeCell ref="J27:J28"/>
    <mergeCell ref="E28:E29"/>
    <mergeCell ref="F28:F29"/>
    <mergeCell ref="H29:H30"/>
    <mergeCell ref="E30:E31"/>
    <mergeCell ref="F30:F31"/>
    <mergeCell ref="H31:H32"/>
    <mergeCell ref="L31:L32"/>
    <mergeCell ref="E32:E33"/>
    <mergeCell ref="F32:F33"/>
    <mergeCell ref="H33:H34"/>
    <mergeCell ref="E34:E35"/>
    <mergeCell ref="F34:F35"/>
    <mergeCell ref="C35:C36"/>
    <mergeCell ref="H35:H36"/>
    <mergeCell ref="J35:J36"/>
    <mergeCell ref="E36:E37"/>
    <mergeCell ref="F36:F37"/>
    <mergeCell ref="H37:H38"/>
    <mergeCell ref="E38:E39"/>
    <mergeCell ref="F38:F39"/>
  </mergeCells>
  <printOptions horizontalCentered="1" verticalCentered="1"/>
  <pageMargins left="0.3937007874015748" right="0.3937007874015748" top="0.3937007874015748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SheetLayoutView="100" zoomScalePageLayoutView="0" workbookViewId="0" topLeftCell="A1">
      <selection activeCell="S9" sqref="S9"/>
    </sheetView>
  </sheetViews>
  <sheetFormatPr defaultColWidth="9.00390625" defaultRowHeight="15"/>
  <cols>
    <col min="1" max="2" width="3.28125" style="97" customWidth="1"/>
    <col min="3" max="3" width="6.140625" style="97" customWidth="1"/>
    <col min="4" max="4" width="2.421875" style="97" customWidth="1"/>
    <col min="5" max="5" width="8.421875" style="98" customWidth="1"/>
    <col min="6" max="6" width="18.140625" style="97" customWidth="1"/>
    <col min="7" max="7" width="2.8515625" style="97" customWidth="1"/>
    <col min="8" max="8" width="7.140625" style="97" customWidth="1"/>
    <col min="9" max="9" width="2.7109375" style="97" customWidth="1"/>
    <col min="10" max="10" width="6.7109375" style="97" bestFit="1" customWidth="1"/>
    <col min="11" max="11" width="3.00390625" style="97" customWidth="1"/>
    <col min="12" max="12" width="6.28125" style="97" bestFit="1" customWidth="1"/>
    <col min="13" max="13" width="3.28125" style="97" customWidth="1"/>
    <col min="14" max="14" width="20.140625" style="97" customWidth="1"/>
    <col min="15" max="16384" width="9.00390625" style="97" customWidth="1"/>
  </cols>
  <sheetData>
    <row r="1" spans="1:14" ht="37.5" customHeight="1">
      <c r="A1" s="358" t="s">
        <v>69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0.5" customHeight="1">
      <c r="A2" s="107"/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5"/>
      <c r="M2" s="105"/>
      <c r="N2" s="105"/>
    </row>
    <row r="3" spans="1:14" ht="30" customHeight="1" thickBot="1">
      <c r="A3" s="333"/>
      <c r="B3" s="105"/>
      <c r="C3" s="106">
        <v>4</v>
      </c>
      <c r="D3" s="105"/>
      <c r="E3" s="334" t="s">
        <v>51</v>
      </c>
      <c r="F3" s="336" t="s">
        <v>163</v>
      </c>
      <c r="G3" s="110"/>
      <c r="H3" s="111"/>
      <c r="I3" s="105"/>
      <c r="J3" s="105"/>
      <c r="K3" s="105"/>
      <c r="L3" s="333"/>
      <c r="M3" s="107"/>
      <c r="N3" s="105"/>
    </row>
    <row r="4" spans="1:14" ht="30" customHeight="1" thickBot="1" thickTop="1">
      <c r="A4" s="333"/>
      <c r="B4" s="105"/>
      <c r="C4" s="179"/>
      <c r="D4" s="195"/>
      <c r="E4" s="335"/>
      <c r="F4" s="337"/>
      <c r="G4" s="112"/>
      <c r="H4" s="345"/>
      <c r="I4" s="178"/>
      <c r="J4" s="182">
        <v>2</v>
      </c>
      <c r="K4" s="105"/>
      <c r="L4" s="333"/>
      <c r="M4" s="105"/>
      <c r="N4" s="105"/>
    </row>
    <row r="5" spans="1:14" ht="30" customHeight="1" thickBot="1" thickTop="1">
      <c r="A5" s="105"/>
      <c r="B5" s="105"/>
      <c r="C5" s="178"/>
      <c r="D5" s="105"/>
      <c r="E5" s="334" t="s">
        <v>52</v>
      </c>
      <c r="F5" s="336" t="s">
        <v>164</v>
      </c>
      <c r="G5" s="186"/>
      <c r="H5" s="346"/>
      <c r="I5" s="190"/>
      <c r="J5" s="184">
        <v>6</v>
      </c>
      <c r="K5" s="105"/>
      <c r="L5" s="107"/>
      <c r="M5" s="105"/>
      <c r="N5" s="105"/>
    </row>
    <row r="6" spans="1:14" ht="30" customHeight="1" thickBot="1" thickTop="1">
      <c r="A6" s="107"/>
      <c r="B6" s="107"/>
      <c r="C6" s="340"/>
      <c r="D6" s="105"/>
      <c r="E6" s="335"/>
      <c r="F6" s="337"/>
      <c r="G6" s="105"/>
      <c r="H6" s="333"/>
      <c r="I6" s="105"/>
      <c r="J6" s="344"/>
      <c r="K6" s="178"/>
      <c r="L6" s="182">
        <v>0</v>
      </c>
      <c r="M6" s="105"/>
      <c r="N6" s="105"/>
    </row>
    <row r="7" spans="1:14" ht="30" customHeight="1" thickBot="1" thickTop="1">
      <c r="A7" s="107"/>
      <c r="B7" s="107"/>
      <c r="C7" s="340"/>
      <c r="D7" s="105"/>
      <c r="E7" s="334" t="s">
        <v>99</v>
      </c>
      <c r="F7" s="336" t="s">
        <v>165</v>
      </c>
      <c r="G7" s="178"/>
      <c r="H7" s="333"/>
      <c r="I7" s="105"/>
      <c r="J7" s="333"/>
      <c r="K7" s="190"/>
      <c r="L7" s="184">
        <v>4</v>
      </c>
      <c r="M7" s="105"/>
      <c r="N7" s="105"/>
    </row>
    <row r="8" spans="1:14" ht="30" customHeight="1" thickBot="1" thickTop="1">
      <c r="A8" s="107"/>
      <c r="B8" s="105"/>
      <c r="C8" s="178"/>
      <c r="D8" s="105"/>
      <c r="E8" s="335"/>
      <c r="F8" s="337"/>
      <c r="G8" s="179"/>
      <c r="H8" s="342"/>
      <c r="I8" s="191"/>
      <c r="J8" s="204">
        <v>7</v>
      </c>
      <c r="K8" s="105"/>
      <c r="L8" s="113"/>
      <c r="M8" s="105"/>
      <c r="N8" s="105"/>
    </row>
    <row r="9" spans="1:14" ht="30" customHeight="1" thickBot="1" thickTop="1">
      <c r="A9" s="107"/>
      <c r="B9" s="105"/>
      <c r="C9" s="186"/>
      <c r="D9" s="192"/>
      <c r="E9" s="334" t="s">
        <v>100</v>
      </c>
      <c r="F9" s="336" t="s">
        <v>166</v>
      </c>
      <c r="G9" s="110"/>
      <c r="H9" s="351"/>
      <c r="I9" s="105"/>
      <c r="J9" s="106">
        <v>0</v>
      </c>
      <c r="K9" s="105"/>
      <c r="L9" s="113"/>
      <c r="M9" s="105"/>
      <c r="N9" s="105"/>
    </row>
    <row r="10" spans="1:14" ht="30" customHeight="1" thickBot="1" thickTop="1">
      <c r="A10" s="333"/>
      <c r="B10" s="105"/>
      <c r="C10" s="106">
        <v>6</v>
      </c>
      <c r="D10" s="105"/>
      <c r="E10" s="335"/>
      <c r="F10" s="337"/>
      <c r="G10" s="105"/>
      <c r="H10" s="353"/>
      <c r="I10" s="105"/>
      <c r="J10" s="105"/>
      <c r="K10" s="105"/>
      <c r="L10" s="344"/>
      <c r="M10" s="196">
        <v>0</v>
      </c>
      <c r="N10" s="105" t="s">
        <v>68</v>
      </c>
    </row>
    <row r="11" spans="1:14" ht="30" customHeight="1" thickBot="1" thickTop="1">
      <c r="A11" s="333"/>
      <c r="B11" s="105"/>
      <c r="C11" s="106">
        <v>7</v>
      </c>
      <c r="D11" s="105"/>
      <c r="E11" s="334" t="s">
        <v>101</v>
      </c>
      <c r="F11" s="336" t="s">
        <v>168</v>
      </c>
      <c r="G11" s="110"/>
      <c r="H11" s="343"/>
      <c r="I11" s="105"/>
      <c r="J11" s="105"/>
      <c r="K11" s="105"/>
      <c r="L11" s="333"/>
      <c r="M11" s="200">
        <v>5</v>
      </c>
      <c r="N11" s="105" t="s">
        <v>207</v>
      </c>
    </row>
    <row r="12" spans="1:14" ht="30" customHeight="1" thickBot="1" thickTop="1">
      <c r="A12" s="107"/>
      <c r="B12" s="105"/>
      <c r="C12" s="203"/>
      <c r="D12" s="195"/>
      <c r="E12" s="335"/>
      <c r="F12" s="337"/>
      <c r="G12" s="112"/>
      <c r="H12" s="345"/>
      <c r="I12" s="178"/>
      <c r="J12" s="182">
        <v>0</v>
      </c>
      <c r="K12" s="105"/>
      <c r="L12" s="107"/>
      <c r="M12" s="185"/>
      <c r="N12" s="105"/>
    </row>
    <row r="13" spans="1:14" ht="30" customHeight="1" thickBot="1" thickTop="1">
      <c r="A13" s="107"/>
      <c r="B13" s="105"/>
      <c r="C13" s="196"/>
      <c r="D13" s="105"/>
      <c r="E13" s="347" t="s">
        <v>102</v>
      </c>
      <c r="F13" s="349" t="s">
        <v>169</v>
      </c>
      <c r="G13" s="186"/>
      <c r="H13" s="346"/>
      <c r="I13" s="190"/>
      <c r="J13" s="183">
        <v>5</v>
      </c>
      <c r="K13" s="105"/>
      <c r="L13" s="107"/>
      <c r="M13" s="185"/>
      <c r="N13" s="105"/>
    </row>
    <row r="14" spans="1:14" ht="30" customHeight="1" thickBot="1" thickTop="1">
      <c r="A14" s="107"/>
      <c r="B14" s="107"/>
      <c r="C14" s="352"/>
      <c r="D14" s="105"/>
      <c r="E14" s="348"/>
      <c r="F14" s="350"/>
      <c r="G14" s="105"/>
      <c r="H14" s="333"/>
      <c r="I14" s="105"/>
      <c r="J14" s="333"/>
      <c r="K14" s="191"/>
      <c r="L14" s="204">
        <v>4</v>
      </c>
      <c r="M14" s="105"/>
      <c r="N14" s="105"/>
    </row>
    <row r="15" spans="1:14" ht="30" customHeight="1" thickBot="1" thickTop="1">
      <c r="A15" s="107"/>
      <c r="B15" s="107"/>
      <c r="C15" s="352"/>
      <c r="D15" s="105"/>
      <c r="E15" s="334" t="s">
        <v>103</v>
      </c>
      <c r="F15" s="336" t="s">
        <v>170</v>
      </c>
      <c r="G15" s="178"/>
      <c r="H15" s="333"/>
      <c r="I15" s="105"/>
      <c r="J15" s="344"/>
      <c r="K15" s="105"/>
      <c r="L15" s="106">
        <v>1</v>
      </c>
      <c r="M15" s="105"/>
      <c r="N15" s="105"/>
    </row>
    <row r="16" spans="1:14" ht="30" customHeight="1" thickBot="1" thickTop="1">
      <c r="A16" s="105"/>
      <c r="B16" s="105"/>
      <c r="C16" s="196"/>
      <c r="D16" s="105"/>
      <c r="E16" s="335"/>
      <c r="F16" s="337"/>
      <c r="G16" s="179"/>
      <c r="H16" s="342"/>
      <c r="I16" s="191"/>
      <c r="J16" s="187">
        <v>4</v>
      </c>
      <c r="K16" s="105"/>
      <c r="L16" s="105"/>
      <c r="M16" s="105"/>
      <c r="N16" s="105"/>
    </row>
    <row r="17" spans="1:14" ht="30" customHeight="1" thickBot="1" thickTop="1">
      <c r="A17" s="105"/>
      <c r="B17" s="105"/>
      <c r="C17" s="202"/>
      <c r="D17" s="192"/>
      <c r="E17" s="334" t="s">
        <v>104</v>
      </c>
      <c r="F17" s="336" t="s">
        <v>171</v>
      </c>
      <c r="G17" s="110"/>
      <c r="H17" s="351"/>
      <c r="I17" s="105"/>
      <c r="J17" s="106">
        <v>0</v>
      </c>
      <c r="K17" s="105"/>
      <c r="L17" s="105"/>
      <c r="M17" s="105"/>
      <c r="N17" s="105"/>
    </row>
    <row r="18" spans="1:14" ht="30" customHeight="1" thickTop="1">
      <c r="A18" s="105"/>
      <c r="B18" s="105"/>
      <c r="C18" s="106">
        <v>1</v>
      </c>
      <c r="D18" s="105"/>
      <c r="E18" s="335"/>
      <c r="F18" s="337"/>
      <c r="G18" s="105"/>
      <c r="H18" s="105"/>
      <c r="I18" s="105"/>
      <c r="J18" s="105"/>
      <c r="K18" s="105"/>
      <c r="L18" s="105"/>
      <c r="M18" s="105"/>
      <c r="N18" s="105"/>
    </row>
    <row r="19" ht="30" customHeight="1"/>
    <row r="20" ht="30" customHeight="1"/>
    <row r="21" ht="30" customHeight="1"/>
    <row r="22" spans="1:15" ht="30" customHeight="1">
      <c r="A22" s="99"/>
      <c r="B22" s="117"/>
      <c r="C22" s="117"/>
      <c r="D22" s="101"/>
      <c r="E22" s="101"/>
      <c r="F22" s="101"/>
      <c r="G22" s="101"/>
      <c r="H22" s="101"/>
      <c r="I22" s="101"/>
      <c r="J22" s="101"/>
      <c r="K22" s="101"/>
      <c r="L22" s="99"/>
      <c r="M22" s="99"/>
      <c r="N22" s="99"/>
      <c r="O22" s="99"/>
    </row>
    <row r="23" spans="1:15" ht="30" customHeight="1">
      <c r="A23" s="99"/>
      <c r="B23" s="104"/>
      <c r="C23" s="104"/>
      <c r="D23" s="103"/>
      <c r="E23" s="103"/>
      <c r="F23" s="103"/>
      <c r="G23" s="103"/>
      <c r="H23" s="103"/>
      <c r="I23" s="103"/>
      <c r="J23" s="103"/>
      <c r="K23" s="103"/>
      <c r="L23" s="99"/>
      <c r="M23" s="99"/>
      <c r="N23" s="99"/>
      <c r="O23" s="99"/>
    </row>
    <row r="24" spans="1:15" ht="30" customHeight="1">
      <c r="A24" s="99"/>
      <c r="B24" s="99"/>
      <c r="C24" s="99"/>
      <c r="D24" s="99"/>
      <c r="E24" s="356"/>
      <c r="F24" s="356"/>
      <c r="G24" s="99"/>
      <c r="H24" s="99"/>
      <c r="I24" s="99"/>
      <c r="J24" s="99"/>
      <c r="K24" s="99"/>
      <c r="L24" s="102"/>
      <c r="M24" s="99"/>
      <c r="N24" s="99"/>
      <c r="O24" s="99"/>
    </row>
    <row r="25" spans="1:15" ht="21" customHeight="1">
      <c r="A25" s="99"/>
      <c r="B25" s="99"/>
      <c r="C25" s="99"/>
      <c r="D25" s="99"/>
      <c r="E25" s="356"/>
      <c r="F25" s="356"/>
      <c r="G25" s="99"/>
      <c r="H25" s="354"/>
      <c r="I25" s="99"/>
      <c r="J25" s="99"/>
      <c r="K25" s="99"/>
      <c r="L25" s="101"/>
      <c r="M25" s="99"/>
      <c r="N25" s="99"/>
      <c r="O25" s="99"/>
    </row>
    <row r="26" spans="1:15" ht="21" customHeight="1">
      <c r="A26" s="99"/>
      <c r="B26" s="99"/>
      <c r="C26" s="99"/>
      <c r="D26" s="99"/>
      <c r="E26" s="356"/>
      <c r="F26" s="356"/>
      <c r="G26" s="99"/>
      <c r="H26" s="355"/>
      <c r="I26" s="99"/>
      <c r="J26" s="99"/>
      <c r="K26" s="99"/>
      <c r="L26" s="99"/>
      <c r="M26" s="99"/>
      <c r="N26" s="99"/>
      <c r="O26" s="99"/>
    </row>
    <row r="27" spans="1:15" ht="21" customHeight="1">
      <c r="A27" s="99"/>
      <c r="B27" s="99"/>
      <c r="C27" s="354"/>
      <c r="D27" s="99"/>
      <c r="E27" s="356"/>
      <c r="F27" s="356"/>
      <c r="G27" s="99"/>
      <c r="H27" s="355"/>
      <c r="I27" s="99"/>
      <c r="J27" s="354"/>
      <c r="K27" s="99"/>
      <c r="L27" s="99"/>
      <c r="M27" s="99"/>
      <c r="N27" s="99"/>
      <c r="O27" s="99"/>
    </row>
    <row r="28" spans="1:15" ht="21" customHeight="1">
      <c r="A28" s="99"/>
      <c r="B28" s="99"/>
      <c r="C28" s="355"/>
      <c r="D28" s="99"/>
      <c r="E28" s="356"/>
      <c r="F28" s="356"/>
      <c r="G28" s="99"/>
      <c r="H28" s="355"/>
      <c r="I28" s="99"/>
      <c r="J28" s="355"/>
      <c r="K28" s="99"/>
      <c r="L28" s="99"/>
      <c r="M28" s="99"/>
      <c r="N28" s="99"/>
      <c r="O28" s="99"/>
    </row>
    <row r="29" spans="1:15" ht="21" customHeight="1">
      <c r="A29" s="99"/>
      <c r="B29" s="99"/>
      <c r="C29" s="99"/>
      <c r="D29" s="99"/>
      <c r="E29" s="356"/>
      <c r="F29" s="356"/>
      <c r="G29" s="99"/>
      <c r="H29" s="354"/>
      <c r="I29" s="99"/>
      <c r="J29" s="99"/>
      <c r="K29" s="99"/>
      <c r="L29" s="99"/>
      <c r="M29" s="99"/>
      <c r="N29" s="99"/>
      <c r="O29" s="99"/>
    </row>
    <row r="30" spans="1:15" ht="21" customHeight="1">
      <c r="A30" s="99"/>
      <c r="B30" s="99"/>
      <c r="C30" s="99"/>
      <c r="D30" s="99"/>
      <c r="E30" s="356"/>
      <c r="F30" s="356"/>
      <c r="G30" s="99"/>
      <c r="H30" s="355"/>
      <c r="I30" s="99"/>
      <c r="J30" s="99"/>
      <c r="K30" s="99"/>
      <c r="L30" s="99"/>
      <c r="M30" s="99"/>
      <c r="N30" s="99"/>
      <c r="O30" s="99"/>
    </row>
    <row r="31" spans="1:15" ht="21" customHeight="1">
      <c r="A31" s="101"/>
      <c r="B31" s="99"/>
      <c r="C31" s="99"/>
      <c r="D31" s="99"/>
      <c r="E31" s="356"/>
      <c r="F31" s="356"/>
      <c r="G31" s="99"/>
      <c r="H31" s="355"/>
      <c r="I31" s="99"/>
      <c r="J31" s="99"/>
      <c r="K31" s="99"/>
      <c r="L31" s="354"/>
      <c r="M31" s="99"/>
      <c r="N31" s="99"/>
      <c r="O31" s="99"/>
    </row>
    <row r="32" spans="1:15" ht="21" customHeight="1">
      <c r="A32" s="101"/>
      <c r="B32" s="99"/>
      <c r="C32" s="99"/>
      <c r="D32" s="99"/>
      <c r="E32" s="356"/>
      <c r="F32" s="356"/>
      <c r="G32" s="99"/>
      <c r="H32" s="355"/>
      <c r="I32" s="99"/>
      <c r="J32" s="99"/>
      <c r="K32" s="99"/>
      <c r="L32" s="355"/>
      <c r="M32" s="99"/>
      <c r="N32" s="99"/>
      <c r="O32" s="99"/>
    </row>
    <row r="33" spans="1:15" ht="21" customHeight="1">
      <c r="A33" s="99"/>
      <c r="B33" s="99"/>
      <c r="C33" s="99"/>
      <c r="D33" s="99"/>
      <c r="E33" s="356"/>
      <c r="F33" s="356"/>
      <c r="G33" s="99"/>
      <c r="H33" s="354"/>
      <c r="I33" s="99"/>
      <c r="J33" s="99"/>
      <c r="K33" s="99"/>
      <c r="L33" s="99"/>
      <c r="M33" s="99"/>
      <c r="N33" s="99"/>
      <c r="O33" s="99"/>
    </row>
    <row r="34" spans="1:15" ht="21" customHeight="1">
      <c r="A34" s="99"/>
      <c r="B34" s="99"/>
      <c r="C34" s="99"/>
      <c r="D34" s="99"/>
      <c r="E34" s="356"/>
      <c r="F34" s="356"/>
      <c r="G34" s="99"/>
      <c r="H34" s="355"/>
      <c r="I34" s="99"/>
      <c r="J34" s="99"/>
      <c r="K34" s="99"/>
      <c r="L34" s="99"/>
      <c r="M34" s="99"/>
      <c r="N34" s="99"/>
      <c r="O34" s="99"/>
    </row>
    <row r="35" spans="1:15" ht="21" customHeight="1">
      <c r="A35" s="99"/>
      <c r="B35" s="99"/>
      <c r="C35" s="354"/>
      <c r="D35" s="99"/>
      <c r="E35" s="356"/>
      <c r="F35" s="356"/>
      <c r="G35" s="99"/>
      <c r="H35" s="355"/>
      <c r="I35" s="99"/>
      <c r="J35" s="354"/>
      <c r="K35" s="99"/>
      <c r="L35" s="99"/>
      <c r="M35" s="99"/>
      <c r="N35" s="99"/>
      <c r="O35" s="99"/>
    </row>
    <row r="36" spans="1:15" ht="21" customHeight="1">
      <c r="A36" s="99"/>
      <c r="B36" s="99"/>
      <c r="C36" s="355"/>
      <c r="D36" s="99"/>
      <c r="E36" s="356"/>
      <c r="F36" s="356"/>
      <c r="G36" s="99"/>
      <c r="H36" s="355"/>
      <c r="I36" s="99"/>
      <c r="J36" s="355"/>
      <c r="K36" s="99"/>
      <c r="L36" s="99"/>
      <c r="M36" s="99"/>
      <c r="N36" s="99"/>
      <c r="O36" s="99"/>
    </row>
    <row r="37" spans="1:15" ht="21" customHeight="1">
      <c r="A37" s="99"/>
      <c r="B37" s="99"/>
      <c r="C37" s="99"/>
      <c r="D37" s="99"/>
      <c r="E37" s="356"/>
      <c r="F37" s="356"/>
      <c r="G37" s="99"/>
      <c r="H37" s="354"/>
      <c r="I37" s="99"/>
      <c r="J37" s="99"/>
      <c r="K37" s="99"/>
      <c r="L37" s="99"/>
      <c r="M37" s="99"/>
      <c r="N37" s="99"/>
      <c r="O37" s="99"/>
    </row>
    <row r="38" spans="1:15" ht="21" customHeight="1">
      <c r="A38" s="99"/>
      <c r="B38" s="99"/>
      <c r="C38" s="99"/>
      <c r="D38" s="99"/>
      <c r="E38" s="356"/>
      <c r="F38" s="356"/>
      <c r="G38" s="99"/>
      <c r="H38" s="355"/>
      <c r="I38" s="99"/>
      <c r="J38" s="99"/>
      <c r="K38" s="99"/>
      <c r="L38" s="99"/>
      <c r="M38" s="99"/>
      <c r="N38" s="99"/>
      <c r="O38" s="99"/>
    </row>
    <row r="39" spans="1:15" ht="21" customHeight="1">
      <c r="A39" s="99"/>
      <c r="B39" s="99"/>
      <c r="C39" s="99"/>
      <c r="D39" s="99"/>
      <c r="E39" s="356"/>
      <c r="F39" s="356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21" customHeight="1">
      <c r="A40" s="99"/>
      <c r="B40" s="99"/>
      <c r="C40" s="99"/>
      <c r="D40" s="99"/>
      <c r="E40" s="100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1:15" ht="19.5" customHeight="1">
      <c r="A41" s="99"/>
      <c r="B41" s="99"/>
      <c r="C41" s="99"/>
      <c r="D41" s="99"/>
      <c r="E41" s="100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ht="18" customHeight="1">
      <c r="A42" s="99"/>
      <c r="B42" s="99"/>
      <c r="C42" s="99"/>
      <c r="D42" s="99"/>
      <c r="E42" s="100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5" ht="16.5" customHeight="1">
      <c r="A43" s="99"/>
      <c r="B43" s="99"/>
      <c r="C43" s="99"/>
      <c r="D43" s="99"/>
      <c r="E43" s="100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15" ht="19.5" customHeight="1">
      <c r="A44" s="99"/>
      <c r="B44" s="99"/>
      <c r="C44" s="99"/>
      <c r="D44" s="99"/>
      <c r="E44" s="100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9.5" customHeight="1">
      <c r="A45" s="99"/>
      <c r="B45" s="99"/>
      <c r="C45" s="99"/>
      <c r="D45" s="99"/>
      <c r="E45" s="100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9.5" customHeight="1">
      <c r="A46" s="99"/>
      <c r="B46" s="99"/>
      <c r="C46" s="99"/>
      <c r="D46" s="99"/>
      <c r="E46" s="100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ht="19.5" customHeight="1">
      <c r="A47" s="99"/>
      <c r="B47" s="99"/>
      <c r="C47" s="99"/>
      <c r="D47" s="99"/>
      <c r="E47" s="100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5" ht="19.5" customHeight="1">
      <c r="A48" s="99"/>
      <c r="B48" s="99"/>
      <c r="C48" s="99"/>
      <c r="D48" s="99"/>
      <c r="E48" s="100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9.5" customHeight="1">
      <c r="A49" s="99"/>
      <c r="B49" s="99"/>
      <c r="C49" s="99"/>
      <c r="D49" s="99"/>
      <c r="E49" s="100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60">
    <mergeCell ref="A1:N1"/>
    <mergeCell ref="A3:A4"/>
    <mergeCell ref="E3:E4"/>
    <mergeCell ref="F3:F4"/>
    <mergeCell ref="L3:L4"/>
    <mergeCell ref="H4:H5"/>
    <mergeCell ref="E5:E6"/>
    <mergeCell ref="F5:F6"/>
    <mergeCell ref="C6:C7"/>
    <mergeCell ref="H6:H7"/>
    <mergeCell ref="J6:J7"/>
    <mergeCell ref="E7:E8"/>
    <mergeCell ref="F7:F8"/>
    <mergeCell ref="H8:H9"/>
    <mergeCell ref="E9:E10"/>
    <mergeCell ref="F9:F10"/>
    <mergeCell ref="A10:A11"/>
    <mergeCell ref="H10:H11"/>
    <mergeCell ref="L10:L11"/>
    <mergeCell ref="E11:E12"/>
    <mergeCell ref="F11:F12"/>
    <mergeCell ref="H12:H13"/>
    <mergeCell ref="E13:E14"/>
    <mergeCell ref="F13:F14"/>
    <mergeCell ref="C14:C15"/>
    <mergeCell ref="H14:H15"/>
    <mergeCell ref="J14:J15"/>
    <mergeCell ref="E15:E16"/>
    <mergeCell ref="F15:F16"/>
    <mergeCell ref="H16:H17"/>
    <mergeCell ref="E17:E18"/>
    <mergeCell ref="F17:F18"/>
    <mergeCell ref="E24:E25"/>
    <mergeCell ref="F24:F25"/>
    <mergeCell ref="H25:H26"/>
    <mergeCell ref="E26:E27"/>
    <mergeCell ref="F26:F27"/>
    <mergeCell ref="C27:C28"/>
    <mergeCell ref="H27:H28"/>
    <mergeCell ref="J27:J28"/>
    <mergeCell ref="E28:E29"/>
    <mergeCell ref="F28:F29"/>
    <mergeCell ref="H29:H30"/>
    <mergeCell ref="E30:E31"/>
    <mergeCell ref="F30:F31"/>
    <mergeCell ref="H31:H32"/>
    <mergeCell ref="L31:L32"/>
    <mergeCell ref="E32:E33"/>
    <mergeCell ref="F32:F33"/>
    <mergeCell ref="H33:H34"/>
    <mergeCell ref="E34:E35"/>
    <mergeCell ref="F34:F35"/>
    <mergeCell ref="C35:C36"/>
    <mergeCell ref="H35:H36"/>
    <mergeCell ref="J35:J36"/>
    <mergeCell ref="E36:E37"/>
    <mergeCell ref="F36:F37"/>
    <mergeCell ref="H37:H38"/>
    <mergeCell ref="E38:E39"/>
    <mergeCell ref="F38:F39"/>
  </mergeCells>
  <printOptions horizontalCentered="1" verticalCentered="1"/>
  <pageMargins left="0.3937007874015748" right="0.3937007874015748" top="0.3937007874015748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shoichi</dc:creator>
  <cp:keywords/>
  <dc:description/>
  <cp:lastModifiedBy>正田新二</cp:lastModifiedBy>
  <cp:lastPrinted>2019-01-27T08:40:01Z</cp:lastPrinted>
  <dcterms:created xsi:type="dcterms:W3CDTF">2010-11-02T01:02:49Z</dcterms:created>
  <dcterms:modified xsi:type="dcterms:W3CDTF">2019-02-03T10:23:03Z</dcterms:modified>
  <cp:category/>
  <cp:version/>
  <cp:contentType/>
  <cp:contentStatus/>
</cp:coreProperties>
</file>