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ryono\Desktop\サッカー\"/>
    </mc:Choice>
  </mc:AlternateContent>
  <xr:revisionPtr revIDLastSave="0" documentId="8_{133B06B4-EBD9-4C7B-B58B-FC8B44001CBA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表紙" sheetId="1" r:id="rId1"/>
    <sheet name="要綱" sheetId="2" r:id="rId2"/>
    <sheet name="参加チーム一覧" sheetId="6" r:id="rId3"/>
    <sheet name="組み合わせ　4年生" sheetId="5" r:id="rId4"/>
    <sheet name="組み合わせ　6年生" sheetId="3" r:id="rId5"/>
    <sheet name="組み合わせ　5年生" sheetId="4" r:id="rId6"/>
  </sheets>
  <definedNames>
    <definedName name="_xlnm.Print_Area" localSheetId="2">参加チーム一覧!$A$1:$F$30</definedName>
    <definedName name="_xlnm.Print_Area" localSheetId="3">'組み合わせ　4年生'!$A$1:$V$57</definedName>
    <definedName name="_xlnm.Print_Area" localSheetId="5">'組み合わせ　5年生'!$A$1:$V$57</definedName>
    <definedName name="_xlnm.Print_Area" localSheetId="4">'組み合わせ　6年生'!$A$1:$V$50</definedName>
    <definedName name="_xlnm.Print_Area" localSheetId="0">表紙!$A$1:$I$15</definedName>
    <definedName name="_xlnm.Print_Area" localSheetId="1">要綱!$A$1:$I$59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4" l="1"/>
  <c r="B5" i="3"/>
  <c r="F3" i="3" s="1"/>
  <c r="B39" i="3"/>
  <c r="F8" i="6" s="1"/>
  <c r="B37" i="3"/>
  <c r="F6" i="6" s="1"/>
  <c r="B31" i="3"/>
  <c r="E8" i="6"/>
  <c r="B29" i="3"/>
  <c r="E6" i="6" s="1"/>
  <c r="B23" i="3"/>
  <c r="D8" i="6" s="1"/>
  <c r="B21" i="3"/>
  <c r="D6" i="6" s="1"/>
  <c r="B15" i="3"/>
  <c r="C8" i="6"/>
  <c r="L11" i="3"/>
  <c r="B13" i="3"/>
  <c r="C6" i="6" s="1"/>
  <c r="U47" i="5"/>
  <c r="S47" i="5"/>
  <c r="R47" i="5"/>
  <c r="Q47" i="5"/>
  <c r="P47" i="5"/>
  <c r="O47" i="5"/>
  <c r="B47" i="5"/>
  <c r="L43" i="5" s="1"/>
  <c r="U46" i="5"/>
  <c r="S46" i="5"/>
  <c r="R46" i="5"/>
  <c r="Q46" i="5"/>
  <c r="P46" i="5"/>
  <c r="O46" i="5"/>
  <c r="U45" i="5"/>
  <c r="S45" i="5"/>
  <c r="R45" i="5"/>
  <c r="Q45" i="5"/>
  <c r="P45" i="5"/>
  <c r="O45" i="5"/>
  <c r="B45" i="5"/>
  <c r="F43" i="5" s="1"/>
  <c r="U44" i="5"/>
  <c r="S44" i="5"/>
  <c r="R48" i="5" s="1"/>
  <c r="R44" i="5"/>
  <c r="Q44" i="5"/>
  <c r="P44" i="5"/>
  <c r="O44" i="5"/>
  <c r="I43" i="5"/>
  <c r="C43" i="5"/>
  <c r="U39" i="5"/>
  <c r="S39" i="5"/>
  <c r="R39" i="5"/>
  <c r="Q39" i="5"/>
  <c r="P39" i="5"/>
  <c r="O39" i="5"/>
  <c r="B39" i="5"/>
  <c r="L35" i="5" s="1"/>
  <c r="U38" i="5"/>
  <c r="S38" i="5"/>
  <c r="R38" i="5"/>
  <c r="Q38" i="5"/>
  <c r="P38" i="5"/>
  <c r="O38" i="5"/>
  <c r="U37" i="5"/>
  <c r="S37" i="5"/>
  <c r="R37" i="5"/>
  <c r="T37" i="5" s="1"/>
  <c r="Q37" i="5"/>
  <c r="P37" i="5"/>
  <c r="O37" i="5"/>
  <c r="B37" i="5"/>
  <c r="F35" i="5" s="1"/>
  <c r="U36" i="5"/>
  <c r="S36" i="5"/>
  <c r="R40" i="5" s="1"/>
  <c r="R36" i="5"/>
  <c r="Q36" i="5"/>
  <c r="P36" i="5"/>
  <c r="O36" i="5"/>
  <c r="I35" i="5"/>
  <c r="C35" i="5"/>
  <c r="U31" i="5"/>
  <c r="S31" i="5"/>
  <c r="R31" i="5"/>
  <c r="T31" i="5"/>
  <c r="Q31" i="5"/>
  <c r="P31" i="5"/>
  <c r="O31" i="5"/>
  <c r="B31" i="5"/>
  <c r="L27" i="5"/>
  <c r="U30" i="5"/>
  <c r="S30" i="5"/>
  <c r="R30" i="5"/>
  <c r="Q32" i="5" s="1"/>
  <c r="S32" i="5" s="1"/>
  <c r="Q30" i="5"/>
  <c r="P30" i="5"/>
  <c r="O30" i="5"/>
  <c r="U29" i="5"/>
  <c r="S29" i="5"/>
  <c r="T29" i="5" s="1"/>
  <c r="R29" i="5"/>
  <c r="Q29" i="5"/>
  <c r="P29" i="5"/>
  <c r="O29" i="5"/>
  <c r="B29" i="5"/>
  <c r="F27" i="5" s="1"/>
  <c r="U28" i="5"/>
  <c r="S28" i="5"/>
  <c r="R28" i="5"/>
  <c r="Q28" i="5"/>
  <c r="P28" i="5"/>
  <c r="O28" i="5"/>
  <c r="I27" i="5"/>
  <c r="C27" i="5"/>
  <c r="U23" i="5"/>
  <c r="S23" i="5"/>
  <c r="R23" i="5"/>
  <c r="T23" i="5"/>
  <c r="Q23" i="5"/>
  <c r="P23" i="5"/>
  <c r="O23" i="5"/>
  <c r="B23" i="5"/>
  <c r="L19" i="5"/>
  <c r="U22" i="5"/>
  <c r="S22" i="5"/>
  <c r="R22" i="5"/>
  <c r="T22" i="5" s="1"/>
  <c r="Q22" i="5"/>
  <c r="P22" i="5"/>
  <c r="O22" i="5"/>
  <c r="U21" i="5"/>
  <c r="S21" i="5"/>
  <c r="R21" i="5"/>
  <c r="Q21" i="5"/>
  <c r="P21" i="5"/>
  <c r="O21" i="5"/>
  <c r="B21" i="5"/>
  <c r="F19" i="5" s="1"/>
  <c r="U20" i="5"/>
  <c r="S20" i="5"/>
  <c r="R20" i="5"/>
  <c r="Q20" i="5"/>
  <c r="P20" i="5"/>
  <c r="O20" i="5"/>
  <c r="I19" i="5"/>
  <c r="C19" i="5"/>
  <c r="U15" i="5"/>
  <c r="S15" i="5"/>
  <c r="T15" i="5" s="1"/>
  <c r="R15" i="5"/>
  <c r="Q15" i="5"/>
  <c r="P15" i="5"/>
  <c r="O15" i="5"/>
  <c r="B15" i="5"/>
  <c r="L11" i="5"/>
  <c r="U14" i="5"/>
  <c r="S14" i="5"/>
  <c r="R14" i="5"/>
  <c r="T14" i="5" s="1"/>
  <c r="Q14" i="5"/>
  <c r="P14" i="5"/>
  <c r="O14" i="5"/>
  <c r="U13" i="5"/>
  <c r="S13" i="5"/>
  <c r="R13" i="5"/>
  <c r="Q13" i="5"/>
  <c r="P13" i="5"/>
  <c r="O13" i="5"/>
  <c r="B13" i="5"/>
  <c r="F11" i="5" s="1"/>
  <c r="U12" i="5"/>
  <c r="S12" i="5"/>
  <c r="R12" i="5"/>
  <c r="Q12" i="5"/>
  <c r="P12" i="5"/>
  <c r="O12" i="5"/>
  <c r="I11" i="5"/>
  <c r="C11" i="5"/>
  <c r="U7" i="5"/>
  <c r="S7" i="5"/>
  <c r="R7" i="5"/>
  <c r="T7" i="5" s="1"/>
  <c r="Q7" i="5"/>
  <c r="P7" i="5"/>
  <c r="O7" i="5"/>
  <c r="B7" i="5"/>
  <c r="L3" i="5" s="1"/>
  <c r="U6" i="5"/>
  <c r="S6" i="5"/>
  <c r="R8" i="5" s="1"/>
  <c r="R6" i="5"/>
  <c r="T6" i="5" s="1"/>
  <c r="Q6" i="5"/>
  <c r="P6" i="5"/>
  <c r="O6" i="5"/>
  <c r="U5" i="5"/>
  <c r="S5" i="5"/>
  <c r="R5" i="5"/>
  <c r="T5" i="5"/>
  <c r="Q5" i="5"/>
  <c r="P5" i="5"/>
  <c r="O5" i="5"/>
  <c r="B5" i="5"/>
  <c r="F3" i="5"/>
  <c r="U4" i="5"/>
  <c r="S4" i="5"/>
  <c r="R4" i="5"/>
  <c r="Q8" i="5" s="1"/>
  <c r="S8" i="5" s="1"/>
  <c r="Q4" i="5"/>
  <c r="P4" i="5"/>
  <c r="O4" i="5"/>
  <c r="I3" i="5"/>
  <c r="C3" i="5"/>
  <c r="U47" i="4"/>
  <c r="S47" i="4"/>
  <c r="R47" i="4"/>
  <c r="T47" i="4" s="1"/>
  <c r="Q47" i="4"/>
  <c r="P47" i="4"/>
  <c r="O47" i="4"/>
  <c r="B47" i="4"/>
  <c r="L43" i="4"/>
  <c r="U46" i="4"/>
  <c r="S46" i="4"/>
  <c r="R46" i="4"/>
  <c r="Q48" i="4" s="1"/>
  <c r="S48" i="4" s="1"/>
  <c r="Q46" i="4"/>
  <c r="P46" i="4"/>
  <c r="O46" i="4"/>
  <c r="U45" i="4"/>
  <c r="S45" i="4"/>
  <c r="R45" i="4"/>
  <c r="T45" i="4" s="1"/>
  <c r="Q45" i="4"/>
  <c r="P45" i="4"/>
  <c r="O45" i="4"/>
  <c r="B45" i="4"/>
  <c r="U44" i="4"/>
  <c r="S44" i="4"/>
  <c r="R44" i="4"/>
  <c r="Q44" i="4"/>
  <c r="P44" i="4"/>
  <c r="O44" i="4"/>
  <c r="I43" i="4"/>
  <c r="C43" i="4"/>
  <c r="U39" i="4"/>
  <c r="S39" i="4"/>
  <c r="R39" i="4"/>
  <c r="T39" i="4" s="1"/>
  <c r="Q39" i="4"/>
  <c r="P39" i="4"/>
  <c r="O39" i="4"/>
  <c r="B39" i="4"/>
  <c r="L35" i="4"/>
  <c r="U38" i="4"/>
  <c r="S38" i="4"/>
  <c r="R38" i="4"/>
  <c r="Q38" i="4"/>
  <c r="P38" i="4"/>
  <c r="O38" i="4"/>
  <c r="U37" i="4"/>
  <c r="S37" i="4"/>
  <c r="R37" i="4"/>
  <c r="Q37" i="4"/>
  <c r="P37" i="4"/>
  <c r="O37" i="4"/>
  <c r="B37" i="4"/>
  <c r="U36" i="4"/>
  <c r="S36" i="4"/>
  <c r="R36" i="4"/>
  <c r="Q36" i="4"/>
  <c r="P36" i="4"/>
  <c r="O36" i="4"/>
  <c r="I35" i="4"/>
  <c r="F35" i="4"/>
  <c r="C35" i="4"/>
  <c r="U31" i="4"/>
  <c r="S31" i="4"/>
  <c r="R31" i="4"/>
  <c r="Q31" i="4"/>
  <c r="P31" i="4"/>
  <c r="O31" i="4"/>
  <c r="B31" i="4"/>
  <c r="L27" i="4" s="1"/>
  <c r="U30" i="4"/>
  <c r="S30" i="4"/>
  <c r="R30" i="4"/>
  <c r="Q30" i="4"/>
  <c r="P30" i="4"/>
  <c r="O30" i="4"/>
  <c r="U29" i="4"/>
  <c r="S29" i="4"/>
  <c r="R32" i="4" s="1"/>
  <c r="R29" i="4"/>
  <c r="Q29" i="4"/>
  <c r="P29" i="4"/>
  <c r="O29" i="4"/>
  <c r="B29" i="4"/>
  <c r="F27" i="4" s="1"/>
  <c r="U28" i="4"/>
  <c r="S28" i="4"/>
  <c r="R28" i="4"/>
  <c r="Q28" i="4"/>
  <c r="P28" i="4"/>
  <c r="O28" i="4"/>
  <c r="I27" i="4"/>
  <c r="C27" i="4"/>
  <c r="U23" i="4"/>
  <c r="S23" i="4"/>
  <c r="R23" i="4"/>
  <c r="Q23" i="4"/>
  <c r="P23" i="4"/>
  <c r="O23" i="4"/>
  <c r="L19" i="4"/>
  <c r="U22" i="4"/>
  <c r="S22" i="4"/>
  <c r="R22" i="4"/>
  <c r="Q22" i="4"/>
  <c r="P22" i="4"/>
  <c r="O22" i="4"/>
  <c r="U21" i="4"/>
  <c r="S21" i="4"/>
  <c r="R21" i="4"/>
  <c r="T21" i="4" s="1"/>
  <c r="Q21" i="4"/>
  <c r="P21" i="4"/>
  <c r="O21" i="4"/>
  <c r="B21" i="4"/>
  <c r="F19" i="4"/>
  <c r="U20" i="4"/>
  <c r="S20" i="4"/>
  <c r="R24" i="4" s="1"/>
  <c r="R20" i="4"/>
  <c r="Q20" i="4"/>
  <c r="P20" i="4"/>
  <c r="O20" i="4"/>
  <c r="I19" i="4"/>
  <c r="C19" i="4"/>
  <c r="U15" i="4"/>
  <c r="S15" i="4"/>
  <c r="T15" i="4"/>
  <c r="R15" i="4"/>
  <c r="Q15" i="4"/>
  <c r="P15" i="4"/>
  <c r="O15" i="4"/>
  <c r="B15" i="4"/>
  <c r="L11" i="4" s="1"/>
  <c r="U14" i="4"/>
  <c r="S14" i="4"/>
  <c r="R14" i="4"/>
  <c r="Q14" i="4"/>
  <c r="P14" i="4"/>
  <c r="O14" i="4"/>
  <c r="U13" i="4"/>
  <c r="S13" i="4"/>
  <c r="R13" i="4"/>
  <c r="T13" i="4"/>
  <c r="Q13" i="4"/>
  <c r="P13" i="4"/>
  <c r="O13" i="4"/>
  <c r="B13" i="4"/>
  <c r="F11" i="4" s="1"/>
  <c r="U12" i="4"/>
  <c r="S12" i="4"/>
  <c r="R12" i="4"/>
  <c r="Q16" i="4"/>
  <c r="S16" i="4" s="1"/>
  <c r="Q12" i="4"/>
  <c r="P12" i="4"/>
  <c r="O12" i="4"/>
  <c r="I11" i="4"/>
  <c r="C11" i="4"/>
  <c r="U7" i="4"/>
  <c r="S7" i="4"/>
  <c r="T7" i="4" s="1"/>
  <c r="R7" i="4"/>
  <c r="Q7" i="4"/>
  <c r="P7" i="4"/>
  <c r="O7" i="4"/>
  <c r="B7" i="4"/>
  <c r="L3" i="4" s="1"/>
  <c r="U6" i="4"/>
  <c r="S6" i="4"/>
  <c r="R6" i="4"/>
  <c r="Q8" i="4" s="1"/>
  <c r="S8" i="4" s="1"/>
  <c r="Q6" i="4"/>
  <c r="P6" i="4"/>
  <c r="O6" i="4"/>
  <c r="U5" i="4"/>
  <c r="S5" i="4"/>
  <c r="T5" i="4" s="1"/>
  <c r="R5" i="4"/>
  <c r="Q5" i="4"/>
  <c r="P5" i="4"/>
  <c r="O5" i="4"/>
  <c r="B5" i="4"/>
  <c r="F3" i="4" s="1"/>
  <c r="U4" i="4"/>
  <c r="S4" i="4"/>
  <c r="R4" i="4"/>
  <c r="Q4" i="4"/>
  <c r="P4" i="4"/>
  <c r="O4" i="4"/>
  <c r="I3" i="4"/>
  <c r="C3" i="4"/>
  <c r="L35" i="3"/>
  <c r="F35" i="3"/>
  <c r="L19" i="3"/>
  <c r="F11" i="3"/>
  <c r="B7" i="3"/>
  <c r="B8" i="6" s="1"/>
  <c r="U39" i="3"/>
  <c r="S39" i="3"/>
  <c r="R39" i="3"/>
  <c r="T39" i="3" s="1"/>
  <c r="Q39" i="3"/>
  <c r="P39" i="3"/>
  <c r="O39" i="3"/>
  <c r="U38" i="3"/>
  <c r="S38" i="3"/>
  <c r="R38" i="3"/>
  <c r="T38" i="3" s="1"/>
  <c r="Q38" i="3"/>
  <c r="P38" i="3"/>
  <c r="O38" i="3"/>
  <c r="U37" i="3"/>
  <c r="S37" i="3"/>
  <c r="R37" i="3"/>
  <c r="Q37" i="3"/>
  <c r="P37" i="3"/>
  <c r="O37" i="3"/>
  <c r="U36" i="3"/>
  <c r="S36" i="3"/>
  <c r="R40" i="3" s="1"/>
  <c r="R36" i="3"/>
  <c r="Q40" i="3" s="1"/>
  <c r="Q36" i="3"/>
  <c r="P36" i="3"/>
  <c r="O36" i="3"/>
  <c r="I35" i="3"/>
  <c r="C35" i="3"/>
  <c r="U31" i="3"/>
  <c r="S31" i="3"/>
  <c r="R31" i="3"/>
  <c r="T31" i="3" s="1"/>
  <c r="Q31" i="3"/>
  <c r="P31" i="3"/>
  <c r="O31" i="3"/>
  <c r="U30" i="3"/>
  <c r="S30" i="3"/>
  <c r="R30" i="3"/>
  <c r="Q30" i="3"/>
  <c r="P30" i="3"/>
  <c r="O30" i="3"/>
  <c r="U29" i="3"/>
  <c r="S29" i="3"/>
  <c r="T29" i="3" s="1"/>
  <c r="R32" i="3"/>
  <c r="R29" i="3"/>
  <c r="Q29" i="3"/>
  <c r="P29" i="3"/>
  <c r="O29" i="3"/>
  <c r="U28" i="3"/>
  <c r="S28" i="3"/>
  <c r="R28" i="3"/>
  <c r="Q32" i="3" s="1"/>
  <c r="S32" i="3" s="1"/>
  <c r="Q28" i="3"/>
  <c r="P28" i="3"/>
  <c r="O28" i="3"/>
  <c r="I27" i="3"/>
  <c r="C27" i="3"/>
  <c r="U23" i="3"/>
  <c r="S23" i="3"/>
  <c r="R23" i="3"/>
  <c r="T23" i="3" s="1"/>
  <c r="Q23" i="3"/>
  <c r="P23" i="3"/>
  <c r="O23" i="3"/>
  <c r="U22" i="3"/>
  <c r="S22" i="3"/>
  <c r="R24" i="3" s="1"/>
  <c r="R22" i="3"/>
  <c r="T22" i="3" s="1"/>
  <c r="Q22" i="3"/>
  <c r="P22" i="3"/>
  <c r="O22" i="3"/>
  <c r="U21" i="3"/>
  <c r="S21" i="3"/>
  <c r="R21" i="3"/>
  <c r="Q24" i="3" s="1"/>
  <c r="S24" i="3" s="1"/>
  <c r="Q21" i="3"/>
  <c r="P21" i="3"/>
  <c r="O21" i="3"/>
  <c r="U20" i="3"/>
  <c r="S20" i="3"/>
  <c r="R20" i="3"/>
  <c r="T20" i="3"/>
  <c r="Q20" i="3"/>
  <c r="P20" i="3"/>
  <c r="O20" i="3"/>
  <c r="I19" i="3"/>
  <c r="C19" i="3"/>
  <c r="U15" i="3"/>
  <c r="S15" i="3"/>
  <c r="R15" i="3"/>
  <c r="T15" i="3" s="1"/>
  <c r="Q15" i="3"/>
  <c r="P15" i="3"/>
  <c r="O15" i="3"/>
  <c r="U14" i="3"/>
  <c r="S14" i="3"/>
  <c r="R14" i="3"/>
  <c r="T14" i="3" s="1"/>
  <c r="Q14" i="3"/>
  <c r="P14" i="3"/>
  <c r="O14" i="3"/>
  <c r="U13" i="3"/>
  <c r="S13" i="3"/>
  <c r="R13" i="3"/>
  <c r="T13" i="3"/>
  <c r="Q13" i="3"/>
  <c r="P13" i="3"/>
  <c r="O13" i="3"/>
  <c r="U12" i="3"/>
  <c r="S12" i="3"/>
  <c r="R16" i="3" s="1"/>
  <c r="R12" i="3"/>
  <c r="Q12" i="3"/>
  <c r="P12" i="3"/>
  <c r="O12" i="3"/>
  <c r="I11" i="3"/>
  <c r="C11" i="3"/>
  <c r="U7" i="3"/>
  <c r="S7" i="3"/>
  <c r="T7" i="3" s="1"/>
  <c r="R7" i="3"/>
  <c r="Q7" i="3"/>
  <c r="P7" i="3"/>
  <c r="O7" i="3"/>
  <c r="U6" i="3"/>
  <c r="S6" i="3"/>
  <c r="R6" i="3"/>
  <c r="T6" i="3" s="1"/>
  <c r="Q6" i="3"/>
  <c r="P6" i="3"/>
  <c r="O6" i="3"/>
  <c r="U5" i="3"/>
  <c r="S5" i="3"/>
  <c r="R5" i="3"/>
  <c r="T5" i="3" s="1"/>
  <c r="Q5" i="3"/>
  <c r="P5" i="3"/>
  <c r="O5" i="3"/>
  <c r="U4" i="3"/>
  <c r="S4" i="3"/>
  <c r="R4" i="3"/>
  <c r="Q8" i="3" s="1"/>
  <c r="S8" i="3" s="1"/>
  <c r="Q4" i="3"/>
  <c r="P4" i="3"/>
  <c r="O4" i="3"/>
  <c r="I3" i="3"/>
  <c r="C3" i="3"/>
  <c r="T4" i="5"/>
  <c r="T46" i="5"/>
  <c r="T21" i="5"/>
  <c r="T38" i="5"/>
  <c r="T45" i="5"/>
  <c r="T12" i="5"/>
  <c r="Q48" i="5"/>
  <c r="S48" i="5" s="1"/>
  <c r="T47" i="5"/>
  <c r="T37" i="4"/>
  <c r="R24" i="5"/>
  <c r="R32" i="5"/>
  <c r="T36" i="5"/>
  <c r="T39" i="5"/>
  <c r="T44" i="5"/>
  <c r="T30" i="5"/>
  <c r="Q40" i="4"/>
  <c r="S40" i="4" s="1"/>
  <c r="T14" i="4"/>
  <c r="R8" i="4"/>
  <c r="Q32" i="4"/>
  <c r="S32" i="4" s="1"/>
  <c r="R48" i="4"/>
  <c r="Q40" i="5"/>
  <c r="S40" i="5" s="1"/>
  <c r="T20" i="5"/>
  <c r="T28" i="5"/>
  <c r="T20" i="4"/>
  <c r="T23" i="4"/>
  <c r="T28" i="4"/>
  <c r="T31" i="4"/>
  <c r="T38" i="4"/>
  <c r="T30" i="4"/>
  <c r="R40" i="4"/>
  <c r="R16" i="4"/>
  <c r="T4" i="4"/>
  <c r="T36" i="4"/>
  <c r="T12" i="4"/>
  <c r="T22" i="4"/>
  <c r="T44" i="4"/>
  <c r="T37" i="3"/>
  <c r="T30" i="3"/>
  <c r="R8" i="3"/>
  <c r="T12" i="3"/>
  <c r="F27" i="3"/>
  <c r="F43" i="4"/>
  <c r="F19" i="3"/>
  <c r="B6" i="6"/>
  <c r="L27" i="3"/>
  <c r="S16" i="5" l="1"/>
  <c r="R16" i="5"/>
  <c r="T13" i="5"/>
  <c r="S40" i="3"/>
  <c r="T28" i="3"/>
  <c r="Q24" i="5"/>
  <c r="S24" i="5" s="1"/>
  <c r="T6" i="4"/>
  <c r="T21" i="3"/>
  <c r="T4" i="3"/>
  <c r="Q24" i="4"/>
  <c r="S24" i="4" s="1"/>
  <c r="T29" i="4"/>
  <c r="T36" i="3"/>
  <c r="Q16" i="3"/>
  <c r="S16" i="3" s="1"/>
  <c r="T46" i="4"/>
  <c r="L3" i="3"/>
  <c r="T16" i="5" l="1"/>
</calcChain>
</file>

<file path=xl/sharedStrings.xml><?xml version="1.0" encoding="utf-8"?>
<sst xmlns="http://schemas.openxmlformats.org/spreadsheetml/2006/main" count="705" uniqueCount="240">
  <si>
    <t>（大会実施要項）</t>
    <rPh sb="1" eb="3">
      <t>タイカイ</t>
    </rPh>
    <rPh sb="3" eb="5">
      <t>ジッシ</t>
    </rPh>
    <rPh sb="5" eb="7">
      <t>ヨウコウ</t>
    </rPh>
    <phoneticPr fontId="3"/>
  </si>
  <si>
    <t>大会日時</t>
    <rPh sb="0" eb="2">
      <t>タイカイ</t>
    </rPh>
    <rPh sb="2" eb="3">
      <t>ヒ</t>
    </rPh>
    <rPh sb="3" eb="4">
      <t>ジ</t>
    </rPh>
    <phoneticPr fontId="3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</si>
  <si>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</si>
  <si>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</si>
  <si>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</si>
  <si>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雨天決行</t>
    <rPh sb="0" eb="2">
      <t>ウテン</t>
    </rPh>
    <rPh sb="2" eb="4">
      <t>ケッコウ</t>
    </rPh>
    <phoneticPr fontId="1"/>
  </si>
  <si>
    <t>大会会場</t>
    <rPh sb="0" eb="2">
      <t>タイカイ</t>
    </rPh>
    <rPh sb="2" eb="4">
      <t>カイジョウ</t>
    </rPh>
    <phoneticPr fontId="3"/>
  </si>
  <si>
    <t>主催</t>
    <rPh sb="0" eb="2">
      <t>シュサイ</t>
    </rPh>
    <phoneticPr fontId="3"/>
  </si>
  <si>
    <t>参加資格</t>
    <rPh sb="0" eb="2">
      <t>サンカ</t>
    </rPh>
    <rPh sb="2" eb="4">
      <t>シカク</t>
    </rPh>
    <phoneticPr fontId="3"/>
  </si>
  <si>
    <t>組み合わせ</t>
    <rPh sb="0" eb="1">
      <t>ク</t>
    </rPh>
    <rPh sb="2" eb="3">
      <t>ア</t>
    </rPh>
    <phoneticPr fontId="3"/>
  </si>
  <si>
    <t>参加費</t>
    <rPh sb="0" eb="3">
      <t>サンカヒ</t>
    </rPh>
    <phoneticPr fontId="3"/>
  </si>
  <si>
    <t>会場責任者</t>
    <rPh sb="0" eb="2">
      <t>カイジョウ</t>
    </rPh>
    <rPh sb="2" eb="5">
      <t>セキニンシャ</t>
    </rPh>
    <phoneticPr fontId="3"/>
  </si>
  <si>
    <t>4年生</t>
    <rPh sb="1" eb="3">
      <t>ネンセイ</t>
    </rPh>
    <phoneticPr fontId="3"/>
  </si>
  <si>
    <t>主管クラブ</t>
    <rPh sb="0" eb="2">
      <t>シュカン</t>
    </rPh>
    <phoneticPr fontId="3"/>
  </si>
  <si>
    <t>責任者</t>
    <rPh sb="0" eb="3">
      <t>セキニンシャ</t>
    </rPh>
    <phoneticPr fontId="3"/>
  </si>
  <si>
    <t>連絡先（携帯番号）</t>
    <rPh sb="0" eb="3">
      <t>レンラクサキ</t>
    </rPh>
    <rPh sb="4" eb="6">
      <t>ケイタイ</t>
    </rPh>
    <rPh sb="6" eb="8">
      <t>バンゴウ</t>
    </rPh>
    <phoneticPr fontId="3"/>
  </si>
  <si>
    <t>5年生</t>
    <rPh sb="1" eb="3">
      <t>ネンセイ</t>
    </rPh>
    <phoneticPr fontId="3"/>
  </si>
  <si>
    <t>6年生</t>
    <rPh sb="1" eb="3">
      <t>ネンセイ</t>
    </rPh>
    <phoneticPr fontId="3"/>
  </si>
  <si>
    <t>競技規則</t>
    <rPh sb="0" eb="2">
      <t>キョウギ</t>
    </rPh>
    <rPh sb="2" eb="4">
      <t>キソク</t>
    </rPh>
    <phoneticPr fontId="3"/>
  </si>
  <si>
    <t>　　ブロックで順位を決める。</t>
    <rPh sb="7" eb="9">
      <t>ジュンイ</t>
    </rPh>
    <rPh sb="10" eb="11">
      <t>キ</t>
    </rPh>
    <phoneticPr fontId="3"/>
  </si>
  <si>
    <t>　　②得失点差、③総得点、④当該チーム同士の結果、⑤コイントス</t>
    <rPh sb="14" eb="16">
      <t>トウガイ</t>
    </rPh>
    <rPh sb="19" eb="21">
      <t>ドウシ</t>
    </rPh>
    <rPh sb="22" eb="24">
      <t>ケッカ</t>
    </rPh>
    <phoneticPr fontId="3"/>
  </si>
  <si>
    <t>審判</t>
    <rPh sb="0" eb="2">
      <t>シンパン</t>
    </rPh>
    <phoneticPr fontId="3"/>
  </si>
  <si>
    <t>・各チーム２名帯同でお願いします。</t>
    <rPh sb="1" eb="2">
      <t>カク</t>
    </rPh>
    <rPh sb="6" eb="7">
      <t>メイ</t>
    </rPh>
    <rPh sb="7" eb="9">
      <t>タイドウ</t>
    </rPh>
    <rPh sb="11" eb="12">
      <t>ネガ</t>
    </rPh>
    <phoneticPr fontId="3"/>
  </si>
  <si>
    <t>・審判割り当ては別紙組合せ表に記載</t>
    <rPh sb="1" eb="3">
      <t>シンパン</t>
    </rPh>
    <rPh sb="3" eb="4">
      <t>ワ</t>
    </rPh>
    <rPh sb="5" eb="6">
      <t>ア</t>
    </rPh>
    <rPh sb="8" eb="10">
      <t>ベッシ</t>
    </rPh>
    <rPh sb="10" eb="12">
      <t>クミアワ</t>
    </rPh>
    <rPh sb="13" eb="14">
      <t>ヒョウ</t>
    </rPh>
    <rPh sb="15" eb="17">
      <t>キサイ</t>
    </rPh>
    <phoneticPr fontId="3"/>
  </si>
  <si>
    <t>・審判服を必ず着用でお願いします。</t>
    <rPh sb="1" eb="3">
      <t>シンパン</t>
    </rPh>
    <rPh sb="3" eb="4">
      <t>フク</t>
    </rPh>
    <rPh sb="5" eb="6">
      <t>カナラ</t>
    </rPh>
    <rPh sb="7" eb="9">
      <t>チャクヨウ</t>
    </rPh>
    <rPh sb="11" eb="12">
      <t>ネガ</t>
    </rPh>
    <phoneticPr fontId="3"/>
  </si>
  <si>
    <t>参加賞</t>
    <rPh sb="0" eb="2">
      <t>サンカ</t>
    </rPh>
    <rPh sb="2" eb="3">
      <t>ショウ</t>
    </rPh>
    <phoneticPr fontId="3"/>
  </si>
  <si>
    <t>その他</t>
    <rPh sb="2" eb="3">
      <t>タ</t>
    </rPh>
    <phoneticPr fontId="3"/>
  </si>
  <si>
    <t>・参加全チームにボール。</t>
    <rPh sb="1" eb="3">
      <t>サンカ</t>
    </rPh>
    <rPh sb="3" eb="4">
      <t>ゼン</t>
    </rPh>
    <phoneticPr fontId="3"/>
  </si>
  <si>
    <t>・その他</t>
    <rPh sb="3" eb="4">
      <t>タ</t>
    </rPh>
    <phoneticPr fontId="3"/>
  </si>
  <si>
    <t>・喫煙は所定の場所で行い、吸殻の投げ捨ては絶対に行わないこと。</t>
    <rPh sb="1" eb="3">
      <t>キツエン</t>
    </rPh>
    <rPh sb="4" eb="6">
      <t>ショテイ</t>
    </rPh>
    <rPh sb="7" eb="9">
      <t>バショ</t>
    </rPh>
    <rPh sb="10" eb="11">
      <t>オコナ</t>
    </rPh>
    <rPh sb="13" eb="15">
      <t>スイガラ</t>
    </rPh>
    <rPh sb="16" eb="17">
      <t>ナ</t>
    </rPh>
    <rPh sb="18" eb="19">
      <t>ス</t>
    </rPh>
    <rPh sb="21" eb="23">
      <t>ゼッタイ</t>
    </rPh>
    <rPh sb="24" eb="25">
      <t>オコナ</t>
    </rPh>
    <phoneticPr fontId="3"/>
  </si>
  <si>
    <t>・車でのご来場は各チーム5台以内でお願いします。チーム名を表示した紙を</t>
    <rPh sb="1" eb="2">
      <t>クルマ</t>
    </rPh>
    <rPh sb="5" eb="7">
      <t>ライジョウ</t>
    </rPh>
    <rPh sb="8" eb="9">
      <t>カク</t>
    </rPh>
    <rPh sb="13" eb="14">
      <t>ダイ</t>
    </rPh>
    <rPh sb="14" eb="16">
      <t>イナイ</t>
    </rPh>
    <rPh sb="18" eb="19">
      <t>ネガ</t>
    </rPh>
    <rPh sb="27" eb="28">
      <t>メイ</t>
    </rPh>
    <rPh sb="29" eb="31">
      <t>ヒョウジ</t>
    </rPh>
    <rPh sb="33" eb="34">
      <t>カミ</t>
    </rPh>
    <phoneticPr fontId="3"/>
  </si>
  <si>
    <t>　車内の確認できるところにおいて下さい。</t>
    <rPh sb="1" eb="3">
      <t>シャナイ</t>
    </rPh>
    <rPh sb="4" eb="6">
      <t>カクニン</t>
    </rPh>
    <rPh sb="16" eb="17">
      <t>クダ</t>
    </rPh>
    <phoneticPr fontId="3"/>
  </si>
  <si>
    <t>・会場付近への路上駐車は絶対に行わないで下さい。</t>
    <rPh sb="1" eb="3">
      <t>カイジョウ</t>
    </rPh>
    <rPh sb="3" eb="5">
      <t>フキン</t>
    </rPh>
    <rPh sb="7" eb="9">
      <t>ロジョウ</t>
    </rPh>
    <rPh sb="9" eb="11">
      <t>チュウシャ</t>
    </rPh>
    <rPh sb="12" eb="14">
      <t>ゼッタイ</t>
    </rPh>
    <rPh sb="15" eb="16">
      <t>オコナ</t>
    </rPh>
    <rPh sb="20" eb="21">
      <t>クダ</t>
    </rPh>
    <phoneticPr fontId="3"/>
  </si>
  <si>
    <t>・悪天候により試合の有無が不明な場合は、各ブロック代表者へ6時に確認願います。</t>
    <rPh sb="1" eb="2">
      <t>アク</t>
    </rPh>
    <rPh sb="2" eb="4">
      <t>テンコウ</t>
    </rPh>
    <rPh sb="7" eb="9">
      <t>シアイ</t>
    </rPh>
    <rPh sb="10" eb="12">
      <t>ウム</t>
    </rPh>
    <rPh sb="13" eb="15">
      <t>フメイ</t>
    </rPh>
    <rPh sb="16" eb="18">
      <t>バアイ</t>
    </rPh>
    <rPh sb="20" eb="21">
      <t>カク</t>
    </rPh>
    <rPh sb="25" eb="28">
      <t>ダイヒョウシャ</t>
    </rPh>
    <rPh sb="30" eb="31">
      <t>ジ</t>
    </rPh>
    <rPh sb="32" eb="34">
      <t>カクニン</t>
    </rPh>
    <rPh sb="34" eb="35">
      <t>ネガ</t>
    </rPh>
    <phoneticPr fontId="3"/>
  </si>
  <si>
    <t>浦安市サッカー協会第4種委員会</t>
    <rPh sb="0" eb="3">
      <t>ウラヤスシ</t>
    </rPh>
    <rPh sb="7" eb="9">
      <t>キョウカイ</t>
    </rPh>
    <rPh sb="9" eb="10">
      <t>ダイ</t>
    </rPh>
    <rPh sb="11" eb="12">
      <t>シュ</t>
    </rPh>
    <rPh sb="12" eb="15">
      <t>イインカイ</t>
    </rPh>
    <phoneticPr fontId="1"/>
  </si>
  <si>
    <t>スポーツ安全保険に加入済みであること。</t>
    <rPh sb="4" eb="6">
      <t>アンゼン</t>
    </rPh>
    <rPh sb="6" eb="8">
      <t>ホケン</t>
    </rPh>
    <rPh sb="9" eb="11">
      <t>カニュウ</t>
    </rPh>
    <rPh sb="11" eb="12">
      <t>ズ</t>
    </rPh>
    <phoneticPr fontId="1"/>
  </si>
  <si>
    <t>別紙記載</t>
    <rPh sb="0" eb="2">
      <t>ベッシ</t>
    </rPh>
    <rPh sb="2" eb="4">
      <t>キサイ</t>
    </rPh>
    <phoneticPr fontId="1"/>
  </si>
  <si>
    <t>Ａ</t>
    <phoneticPr fontId="3"/>
  </si>
  <si>
    <t>Ｂ</t>
    <phoneticPr fontId="3"/>
  </si>
  <si>
    <t>Ｃ</t>
    <phoneticPr fontId="3"/>
  </si>
  <si>
    <t>Ｄ</t>
    <phoneticPr fontId="3"/>
  </si>
  <si>
    <t>対戦相手</t>
    <rPh sb="0" eb="2">
      <t>タイセン</t>
    </rPh>
    <rPh sb="2" eb="4">
      <t>アイテ</t>
    </rPh>
    <phoneticPr fontId="3"/>
  </si>
  <si>
    <t>主審・４審</t>
    <rPh sb="0" eb="2">
      <t>シュシン</t>
    </rPh>
    <rPh sb="4" eb="5">
      <t>シン</t>
    </rPh>
    <phoneticPr fontId="3"/>
  </si>
  <si>
    <t>副審</t>
    <rPh sb="0" eb="2">
      <t>フクシン</t>
    </rPh>
    <phoneticPr fontId="3"/>
  </si>
  <si>
    <t>第１試合</t>
    <rPh sb="0" eb="1">
      <t>ダイ</t>
    </rPh>
    <rPh sb="2" eb="4">
      <t>シアイ</t>
    </rPh>
    <phoneticPr fontId="3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</si>
  <si>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</si>
  <si>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</si>
  <si>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第４試合</t>
    <rPh sb="0" eb="1">
      <t>ダイ</t>
    </rPh>
    <rPh sb="2" eb="4">
      <t>シアイ</t>
    </rPh>
    <phoneticPr fontId="3"/>
  </si>
  <si>
    <t>第５試合</t>
    <rPh sb="0" eb="1">
      <t>ダイ</t>
    </rPh>
    <rPh sb="2" eb="4">
      <t>シアイ</t>
    </rPh>
    <phoneticPr fontId="3"/>
  </si>
  <si>
    <t>第６試合</t>
    <rPh sb="0" eb="1">
      <t>ダイ</t>
    </rPh>
    <rPh sb="2" eb="4">
      <t>シアイ</t>
    </rPh>
    <phoneticPr fontId="3"/>
  </si>
  <si>
    <t>(１)市内チームと招待チームで4チームのリーグ戦を行う。</t>
    <rPh sb="3" eb="5">
      <t>シナイ</t>
    </rPh>
    <rPh sb="9" eb="11">
      <t>ショウタイ</t>
    </rPh>
    <rPh sb="23" eb="24">
      <t>セン</t>
    </rPh>
    <rPh sb="25" eb="26">
      <t>オコナ</t>
    </rPh>
    <phoneticPr fontId="3"/>
  </si>
  <si>
    <t>(２)各ブロックごとに４チームでリーグ戦を行い、それぞれの</t>
    <rPh sb="3" eb="4">
      <t>カク</t>
    </rPh>
    <rPh sb="19" eb="20">
      <t>セン</t>
    </rPh>
    <rPh sb="21" eb="22">
      <t>オコナ</t>
    </rPh>
    <phoneticPr fontId="3"/>
  </si>
  <si>
    <t>(３)順位の決め方は①勝ち点（勝＝３、分＝１、負＝０）、</t>
    <rPh sb="3" eb="5">
      <t>ジュンイ</t>
    </rPh>
    <rPh sb="6" eb="7">
      <t>キ</t>
    </rPh>
    <rPh sb="8" eb="9">
      <t>カタ</t>
    </rPh>
    <rPh sb="11" eb="12">
      <t>カ</t>
    </rPh>
    <rPh sb="13" eb="14">
      <t>テン</t>
    </rPh>
    <rPh sb="15" eb="16">
      <t>カチ</t>
    </rPh>
    <rPh sb="19" eb="20">
      <t>ワ</t>
    </rPh>
    <rPh sb="23" eb="24">
      <t>マ</t>
    </rPh>
    <phoneticPr fontId="3"/>
  </si>
  <si>
    <t>(５)選手交代の制限はなし。（自由な交代。交代後も再度出場可能）</t>
    <rPh sb="3" eb="5">
      <t>センシュ</t>
    </rPh>
    <rPh sb="5" eb="7">
      <t>コウタイ</t>
    </rPh>
    <rPh sb="8" eb="10">
      <t>セイゲン</t>
    </rPh>
    <rPh sb="15" eb="17">
      <t>ジユウ</t>
    </rPh>
    <rPh sb="18" eb="20">
      <t>コウタイ</t>
    </rPh>
    <rPh sb="21" eb="23">
      <t>コウタイ</t>
    </rPh>
    <rPh sb="23" eb="24">
      <t>ゴ</t>
    </rPh>
    <rPh sb="25" eb="27">
      <t>サイド</t>
    </rPh>
    <rPh sb="27" eb="29">
      <t>シュツジョウ</t>
    </rPh>
    <rPh sb="29" eb="31">
      <t>カノウ</t>
    </rPh>
    <phoneticPr fontId="3"/>
  </si>
  <si>
    <t>(６)試合球は４号ボールを使用。各チーム持ち寄り。</t>
    <rPh sb="3" eb="5">
      <t>シアイ</t>
    </rPh>
    <rPh sb="5" eb="6">
      <t>キュウ</t>
    </rPh>
    <rPh sb="8" eb="9">
      <t>ゴウ</t>
    </rPh>
    <rPh sb="13" eb="15">
      <t>シヨウ</t>
    </rPh>
    <rPh sb="16" eb="17">
      <t>カク</t>
    </rPh>
    <rPh sb="20" eb="21">
      <t>モ</t>
    </rPh>
    <rPh sb="22" eb="23">
      <t>ヨ</t>
    </rPh>
    <phoneticPr fontId="3"/>
  </si>
  <si>
    <t>(７)累積警告２回で次の試合出場停止。退場は次の１試合出場停止。</t>
    <rPh sb="3" eb="5">
      <t>ルイセキ</t>
    </rPh>
    <rPh sb="5" eb="7">
      <t>ケイコク</t>
    </rPh>
    <rPh sb="8" eb="9">
      <t>カイ</t>
    </rPh>
    <rPh sb="10" eb="11">
      <t>ツギ</t>
    </rPh>
    <rPh sb="12" eb="14">
      <t>シアイ</t>
    </rPh>
    <rPh sb="14" eb="16">
      <t>シュツジョウ</t>
    </rPh>
    <rPh sb="16" eb="18">
      <t>テイシ</t>
    </rPh>
    <rPh sb="19" eb="21">
      <t>タイジョウ</t>
    </rPh>
    <rPh sb="22" eb="23">
      <t>ツギ</t>
    </rPh>
    <rPh sb="25" eb="27">
      <t>シアイ</t>
    </rPh>
    <rPh sb="27" eb="29">
      <t>シュツジョウ</t>
    </rPh>
    <rPh sb="29" eb="31">
      <t>テイシ</t>
    </rPh>
    <phoneticPr fontId="3"/>
  </si>
  <si>
    <t>(９）６年生は１１人制。５・４年生は８人制で実施する。</t>
    <rPh sb="4" eb="6">
      <t>ネンセイ</t>
    </rPh>
    <rPh sb="9" eb="11">
      <t>ニンセイ</t>
    </rPh>
    <rPh sb="15" eb="17">
      <t>ネンセイ</t>
    </rPh>
    <rPh sb="19" eb="21">
      <t>ニンセイ</t>
    </rPh>
    <rPh sb="22" eb="24">
      <t>ジッシ</t>
    </rPh>
    <phoneticPr fontId="3"/>
  </si>
  <si>
    <t>開催日</t>
    <rPh sb="0" eb="2">
      <t>カイサイ</t>
    </rPh>
    <rPh sb="2" eb="3">
      <t>ヒ</t>
    </rPh>
    <phoneticPr fontId="1"/>
  </si>
  <si>
    <t>5年生の部　参加地チーム一覧</t>
    <rPh sb="1" eb="3">
      <t>ネンセイ</t>
    </rPh>
    <rPh sb="4" eb="5">
      <t>ブ</t>
    </rPh>
    <rPh sb="6" eb="8">
      <t>サンカ</t>
    </rPh>
    <rPh sb="8" eb="9">
      <t>チ</t>
    </rPh>
    <rPh sb="12" eb="14">
      <t>イチラン</t>
    </rPh>
    <phoneticPr fontId="1"/>
  </si>
  <si>
    <t>6年生の部　参加チーム一覧</t>
    <rPh sb="1" eb="3">
      <t>ネンセイ</t>
    </rPh>
    <rPh sb="4" eb="5">
      <t>ブ</t>
    </rPh>
    <rPh sb="6" eb="8">
      <t>サンカ</t>
    </rPh>
    <rPh sb="11" eb="13">
      <t>イチラン</t>
    </rPh>
    <phoneticPr fontId="1"/>
  </si>
  <si>
    <t>4年生の部　参加チーム一覧</t>
    <rPh sb="1" eb="3">
      <t>ネンセイ</t>
    </rPh>
    <rPh sb="4" eb="5">
      <t>ブ</t>
    </rPh>
    <rPh sb="6" eb="8">
      <t>サンカ</t>
    </rPh>
    <rPh sb="11" eb="13">
      <t>イチラン</t>
    </rPh>
    <phoneticPr fontId="1"/>
  </si>
  <si>
    <t>令和　元年度</t>
    <rPh sb="0" eb="2">
      <t>レイワ</t>
    </rPh>
    <rPh sb="3" eb="5">
      <t>ガンネン</t>
    </rPh>
    <rPh sb="5" eb="6">
      <t>ド</t>
    </rPh>
    <phoneticPr fontId="3"/>
  </si>
  <si>
    <t>主催：浦安市サッカー協会第４種委員会</t>
    <rPh sb="0" eb="2">
      <t>シュサイ</t>
    </rPh>
    <rPh sb="3" eb="5">
      <t>ウラヤス</t>
    </rPh>
    <rPh sb="5" eb="6">
      <t>シ</t>
    </rPh>
    <rPh sb="10" eb="12">
      <t>キョウカイ</t>
    </rPh>
    <rPh sb="12" eb="13">
      <t>ダイ</t>
    </rPh>
    <rPh sb="14" eb="15">
      <t>シュ</t>
    </rPh>
    <rPh sb="15" eb="18">
      <t>イインカイ</t>
    </rPh>
    <phoneticPr fontId="3"/>
  </si>
  <si>
    <r>
      <t>1チーム　2000円</t>
    </r>
    <r>
      <rPr>
        <sz val="11"/>
        <color indexed="10"/>
        <rFont val="ＭＳ Ｐゴシック"/>
        <family val="3"/>
        <charset val="128"/>
      </rPr>
      <t>（当日に主管チームに支払）</t>
    </r>
    <rPh sb="9" eb="10">
      <t>エン</t>
    </rPh>
    <rPh sb="11" eb="13">
      <t>トウジツ</t>
    </rPh>
    <rPh sb="14" eb="16">
      <t>シュカン</t>
    </rPh>
    <rPh sb="20" eb="22">
      <t>シハライ</t>
    </rPh>
    <phoneticPr fontId="1"/>
  </si>
  <si>
    <t>2月15日（土）</t>
    <rPh sb="1" eb="2">
      <t>ガツ</t>
    </rPh>
    <rPh sb="4" eb="5">
      <t>ヒ</t>
    </rPh>
    <rPh sb="6" eb="7">
      <t>ツチ</t>
    </rPh>
    <phoneticPr fontId="20"/>
  </si>
  <si>
    <t>2月16日（日）</t>
    <rPh sb="1" eb="2">
      <t>ガツ</t>
    </rPh>
    <rPh sb="4" eb="5">
      <t>ヒ</t>
    </rPh>
    <rPh sb="6" eb="7">
      <t>ヒ</t>
    </rPh>
    <phoneticPr fontId="20"/>
  </si>
  <si>
    <t>2月22日（土）</t>
    <rPh sb="1" eb="2">
      <t>ガツ</t>
    </rPh>
    <rPh sb="4" eb="5">
      <t>ヒ</t>
    </rPh>
    <rPh sb="6" eb="7">
      <t>ツチ</t>
    </rPh>
    <phoneticPr fontId="1"/>
  </si>
  <si>
    <t>2月23日（日）</t>
    <rPh sb="1" eb="2">
      <t>ガツ</t>
    </rPh>
    <rPh sb="4" eb="5">
      <t>ヒ</t>
    </rPh>
    <rPh sb="6" eb="7">
      <t>ヒ</t>
    </rPh>
    <phoneticPr fontId="1"/>
  </si>
  <si>
    <t>2月24日（月）</t>
    <rPh sb="1" eb="2">
      <t>ガツ</t>
    </rPh>
    <rPh sb="4" eb="5">
      <t>ヒ</t>
    </rPh>
    <rPh sb="6" eb="7">
      <t>ツキ</t>
    </rPh>
    <phoneticPr fontId="1"/>
  </si>
  <si>
    <t>2月1日（土）</t>
    <rPh sb="1" eb="2">
      <t>ガツ</t>
    </rPh>
    <rPh sb="3" eb="4">
      <t>ヒ</t>
    </rPh>
    <rPh sb="5" eb="6">
      <t>ツチ</t>
    </rPh>
    <phoneticPr fontId="1"/>
  </si>
  <si>
    <t>2月8日（土）</t>
    <rPh sb="1" eb="2">
      <t>ガツ</t>
    </rPh>
    <rPh sb="3" eb="4">
      <t>ヒ</t>
    </rPh>
    <rPh sb="5" eb="6">
      <t>ツチ</t>
    </rPh>
    <phoneticPr fontId="1"/>
  </si>
  <si>
    <t>2月11日（火）</t>
    <rPh sb="1" eb="2">
      <t>ガツ</t>
    </rPh>
    <rPh sb="4" eb="5">
      <t>ヒ</t>
    </rPh>
    <rPh sb="6" eb="7">
      <t>カ</t>
    </rPh>
    <phoneticPr fontId="1"/>
  </si>
  <si>
    <t>1月25日（土）</t>
    <rPh sb="1" eb="2">
      <t>ガツ</t>
    </rPh>
    <rPh sb="4" eb="5">
      <t>ヒ</t>
    </rPh>
    <rPh sb="6" eb="7">
      <t>ツチ</t>
    </rPh>
    <phoneticPr fontId="1"/>
  </si>
  <si>
    <t>2月2日（日）</t>
    <rPh sb="1" eb="2">
      <t>ガツ</t>
    </rPh>
    <rPh sb="3" eb="4">
      <t>ヒ</t>
    </rPh>
    <rPh sb="5" eb="6">
      <t>ヒ</t>
    </rPh>
    <phoneticPr fontId="1"/>
  </si>
  <si>
    <t>2月9日（日）</t>
    <rPh sb="1" eb="2">
      <t>ガツ</t>
    </rPh>
    <rPh sb="3" eb="4">
      <t>ヒ</t>
    </rPh>
    <rPh sb="5" eb="6">
      <t>ヒ</t>
    </rPh>
    <phoneticPr fontId="1"/>
  </si>
  <si>
    <t>勝</t>
  </si>
  <si>
    <t>負</t>
  </si>
  <si>
    <t>分</t>
  </si>
  <si>
    <t>得点</t>
  </si>
  <si>
    <t>失点</t>
  </si>
  <si>
    <t>得失点</t>
  </si>
  <si>
    <t>勝点</t>
  </si>
  <si>
    <t>順位</t>
  </si>
  <si>
    <t>招待１=</t>
    <rPh sb="0" eb="2">
      <t>ショウタイ</t>
    </rPh>
    <phoneticPr fontId="1"/>
  </si>
  <si>
    <t>招待２=</t>
    <rPh sb="0" eb="2">
      <t>ショウタイ</t>
    </rPh>
    <phoneticPr fontId="1"/>
  </si>
  <si>
    <t>B</t>
    <phoneticPr fontId="1"/>
  </si>
  <si>
    <t>D</t>
    <phoneticPr fontId="1"/>
  </si>
  <si>
    <t>Ｂ</t>
    <phoneticPr fontId="3"/>
  </si>
  <si>
    <t>A</t>
    <phoneticPr fontId="1"/>
  </si>
  <si>
    <t>C</t>
    <phoneticPr fontId="1"/>
  </si>
  <si>
    <t>あブロック</t>
    <phoneticPr fontId="1"/>
  </si>
  <si>
    <t>いブロック</t>
    <phoneticPr fontId="1"/>
  </si>
  <si>
    <t>うブロック</t>
    <phoneticPr fontId="1"/>
  </si>
  <si>
    <t>えブロック</t>
    <phoneticPr fontId="1"/>
  </si>
  <si>
    <t>おブロック</t>
    <phoneticPr fontId="1"/>
  </si>
  <si>
    <t>かブロック</t>
    <phoneticPr fontId="1"/>
  </si>
  <si>
    <t>C</t>
    <phoneticPr fontId="3"/>
  </si>
  <si>
    <t>VS</t>
    <phoneticPr fontId="1"/>
  </si>
  <si>
    <t>浦安招待　6年生の部　組み合わせスケジュール</t>
    <rPh sb="0" eb="2">
      <t>ウラヤス</t>
    </rPh>
    <rPh sb="2" eb="4">
      <t>ショウタイ</t>
    </rPh>
    <rPh sb="6" eb="8">
      <t>ネンセイ</t>
    </rPh>
    <rPh sb="9" eb="10">
      <t>ブ</t>
    </rPh>
    <rPh sb="11" eb="12">
      <t>ク</t>
    </rPh>
    <rPh sb="13" eb="14">
      <t>ア</t>
    </rPh>
    <phoneticPr fontId="1"/>
  </si>
  <si>
    <t>浦安招待　5年生の部　組み合わせスケジュール</t>
    <rPh sb="0" eb="2">
      <t>ウラヤス</t>
    </rPh>
    <rPh sb="2" eb="4">
      <t>ショウタイ</t>
    </rPh>
    <rPh sb="6" eb="8">
      <t>ネンセイ</t>
    </rPh>
    <rPh sb="9" eb="10">
      <t>ブ</t>
    </rPh>
    <rPh sb="11" eb="12">
      <t>ク</t>
    </rPh>
    <rPh sb="13" eb="14">
      <t>ア</t>
    </rPh>
    <phoneticPr fontId="1"/>
  </si>
  <si>
    <t>あブロック</t>
    <phoneticPr fontId="3"/>
  </si>
  <si>
    <t>いブロック</t>
    <phoneticPr fontId="3"/>
  </si>
  <si>
    <t>うブロック</t>
    <phoneticPr fontId="3"/>
  </si>
  <si>
    <t>えブロック</t>
    <phoneticPr fontId="3"/>
  </si>
  <si>
    <t>おブロック</t>
    <phoneticPr fontId="3"/>
  </si>
  <si>
    <t>かブロック</t>
    <phoneticPr fontId="1"/>
  </si>
  <si>
    <t>浦安招待　4年生の部　組み合わせスケジュール</t>
    <rPh sb="0" eb="2">
      <t>ウラヤス</t>
    </rPh>
    <rPh sb="2" eb="4">
      <t>ショウタイ</t>
    </rPh>
    <rPh sb="6" eb="8">
      <t>ネンセイ</t>
    </rPh>
    <rPh sb="9" eb="10">
      <t>ブ</t>
    </rPh>
    <rPh sb="11" eb="12">
      <t>ク</t>
    </rPh>
    <rPh sb="13" eb="14">
      <t>ア</t>
    </rPh>
    <phoneticPr fontId="1"/>
  </si>
  <si>
    <t>＊2月15日（土）　明海球技場</t>
    <rPh sb="2" eb="3">
      <t>ガツ</t>
    </rPh>
    <rPh sb="5" eb="6">
      <t>ヒ</t>
    </rPh>
    <rPh sb="7" eb="8">
      <t>ツチ</t>
    </rPh>
    <rPh sb="10" eb="12">
      <t>アケミ</t>
    </rPh>
    <rPh sb="12" eb="15">
      <t>キュウギジョウ</t>
    </rPh>
    <phoneticPr fontId="1"/>
  </si>
  <si>
    <t>＊2月16日（日）　明海球技場</t>
    <rPh sb="2" eb="3">
      <t>ガツ</t>
    </rPh>
    <rPh sb="5" eb="6">
      <t>ヒ</t>
    </rPh>
    <rPh sb="7" eb="8">
      <t>ヒ</t>
    </rPh>
    <rPh sb="10" eb="12">
      <t>アケミ</t>
    </rPh>
    <rPh sb="12" eb="15">
      <t>キュウギジョウ</t>
    </rPh>
    <phoneticPr fontId="1"/>
  </si>
  <si>
    <t>＊2月22日（土）　明海球技場</t>
    <rPh sb="2" eb="3">
      <t>ガツ</t>
    </rPh>
    <rPh sb="5" eb="6">
      <t>ヒ</t>
    </rPh>
    <rPh sb="7" eb="8">
      <t>ツチ</t>
    </rPh>
    <rPh sb="10" eb="12">
      <t>アケミ</t>
    </rPh>
    <rPh sb="12" eb="15">
      <t>キュウギジョウ</t>
    </rPh>
    <phoneticPr fontId="1"/>
  </si>
  <si>
    <t>＊2月23日（日）　明海球技場</t>
    <rPh sb="2" eb="3">
      <t>ガツ</t>
    </rPh>
    <rPh sb="5" eb="6">
      <t>ヒ</t>
    </rPh>
    <rPh sb="7" eb="8">
      <t>ヒ</t>
    </rPh>
    <rPh sb="10" eb="12">
      <t>アケミ</t>
    </rPh>
    <rPh sb="12" eb="15">
      <t>キュウギジョウ</t>
    </rPh>
    <phoneticPr fontId="1"/>
  </si>
  <si>
    <t>＊2月24日（月）　明海球技場</t>
    <rPh sb="2" eb="3">
      <t>ガツ</t>
    </rPh>
    <rPh sb="5" eb="6">
      <t>ヒ</t>
    </rPh>
    <rPh sb="7" eb="8">
      <t>ツキ</t>
    </rPh>
    <rPh sb="10" eb="12">
      <t>アケミ</t>
    </rPh>
    <rPh sb="12" eb="15">
      <t>キュウギジョウ</t>
    </rPh>
    <phoneticPr fontId="1"/>
  </si>
  <si>
    <t>AM</t>
    <phoneticPr fontId="3"/>
  </si>
  <si>
    <t>PM</t>
    <phoneticPr fontId="1"/>
  </si>
  <si>
    <t>AM</t>
    <phoneticPr fontId="3"/>
  </si>
  <si>
    <t>PM</t>
    <phoneticPr fontId="1"/>
  </si>
  <si>
    <t>浦安市招待6・5・4年生サッカー大会　実施要項</t>
    <rPh sb="0" eb="3">
      <t>ウラヤスシ</t>
    </rPh>
    <rPh sb="3" eb="5">
      <t>ショウタイ</t>
    </rPh>
    <rPh sb="10" eb="12">
      <t>ネンセイ</t>
    </rPh>
    <rPh sb="16" eb="18">
      <t>タイカイ</t>
    </rPh>
    <rPh sb="19" eb="21">
      <t>ジッシ</t>
    </rPh>
    <rPh sb="21" eb="23">
      <t>ヨウコウ</t>
    </rPh>
    <phoneticPr fontId="1"/>
  </si>
  <si>
    <t>令和元年度　浦安招待大会参加チーム一覧表</t>
    <rPh sb="0" eb="2">
      <t>レイワ</t>
    </rPh>
    <rPh sb="2" eb="4">
      <t>ガンネン</t>
    </rPh>
    <rPh sb="4" eb="5">
      <t>ド</t>
    </rPh>
    <rPh sb="6" eb="8">
      <t>ウラヤス</t>
    </rPh>
    <rPh sb="8" eb="10">
      <t>ショウタイ</t>
    </rPh>
    <rPh sb="10" eb="12">
      <t>タイカイ</t>
    </rPh>
    <rPh sb="12" eb="14">
      <t>サンカ</t>
    </rPh>
    <rPh sb="17" eb="19">
      <t>イチラン</t>
    </rPh>
    <rPh sb="19" eb="20">
      <t>ヒョウ</t>
    </rPh>
    <phoneticPr fontId="3"/>
  </si>
  <si>
    <t>浦安市明海球技場</t>
    <rPh sb="0" eb="3">
      <t>ウラヤスシ</t>
    </rPh>
    <rPh sb="3" eb="5">
      <t>アケミ</t>
    </rPh>
    <rPh sb="5" eb="8">
      <t>キュウギジョウ</t>
    </rPh>
    <phoneticPr fontId="1"/>
  </si>
  <si>
    <t>浦安市招待６・５・４年生サッカー大会</t>
    <rPh sb="0" eb="2">
      <t>ウラヤス</t>
    </rPh>
    <rPh sb="2" eb="3">
      <t>シ</t>
    </rPh>
    <rPh sb="3" eb="5">
      <t>ショウタイ</t>
    </rPh>
    <rPh sb="10" eb="12">
      <t>ネンセイ</t>
    </rPh>
    <rPh sb="16" eb="18">
      <t>タイカイ</t>
    </rPh>
    <phoneticPr fontId="3"/>
  </si>
  <si>
    <t>開催日⇒令和元年度
6年生　2月15日（土）・16日（日）・22日（土）・23日（日）・24日（月）
5年生　2月1日（土）・2月8日（土）・11日（火）
4年生　1月25日（土）・2月2日（日）・2月9日（日）</t>
    <rPh sb="0" eb="2">
      <t>カイサイ</t>
    </rPh>
    <rPh sb="2" eb="3">
      <t>ヒ</t>
    </rPh>
    <rPh sb="4" eb="6">
      <t>レイワ</t>
    </rPh>
    <rPh sb="6" eb="8">
      <t>ガンネン</t>
    </rPh>
    <rPh sb="8" eb="9">
      <t>ド</t>
    </rPh>
    <rPh sb="52" eb="54">
      <t>ネンセイ</t>
    </rPh>
    <rPh sb="56" eb="57">
      <t>ガツ</t>
    </rPh>
    <rPh sb="58" eb="59">
      <t>ヒ</t>
    </rPh>
    <rPh sb="60" eb="61">
      <t>ツチ</t>
    </rPh>
    <rPh sb="64" eb="65">
      <t>ガツ</t>
    </rPh>
    <rPh sb="66" eb="67">
      <t>ヒ</t>
    </rPh>
    <rPh sb="68" eb="69">
      <t>ツチ</t>
    </rPh>
    <rPh sb="73" eb="74">
      <t>ヒ</t>
    </rPh>
    <rPh sb="75" eb="76">
      <t>カ</t>
    </rPh>
    <phoneticPr fontId="3"/>
  </si>
  <si>
    <t>令和元年度　1月25日（土）・2月2日（日）・9日（日）</t>
    <rPh sb="0" eb="2">
      <t>レイワ</t>
    </rPh>
    <rPh sb="2" eb="4">
      <t>ガンネン</t>
    </rPh>
    <rPh sb="4" eb="5">
      <t>ド</t>
    </rPh>
    <rPh sb="7" eb="8">
      <t>ガツ</t>
    </rPh>
    <rPh sb="10" eb="11">
      <t>ヒ</t>
    </rPh>
    <rPh sb="12" eb="13">
      <t>ツチ</t>
    </rPh>
    <rPh sb="16" eb="17">
      <t>ガツ</t>
    </rPh>
    <rPh sb="18" eb="19">
      <t>ヒ</t>
    </rPh>
    <rPh sb="20" eb="21">
      <t>ヒ</t>
    </rPh>
    <rPh sb="24" eb="25">
      <t>ヒ</t>
    </rPh>
    <rPh sb="26" eb="27">
      <t>ヒ</t>
    </rPh>
    <phoneticPr fontId="1"/>
  </si>
  <si>
    <t>令和元年度　2月15日（土）・2月16日（日）・2月22日（土）・23日（日）・24日（月）</t>
    <rPh sb="0" eb="2">
      <t>レイワ</t>
    </rPh>
    <rPh sb="2" eb="4">
      <t>ガンネン</t>
    </rPh>
    <rPh sb="4" eb="5">
      <t>ド</t>
    </rPh>
    <rPh sb="7" eb="8">
      <t>ガツ</t>
    </rPh>
    <rPh sb="10" eb="11">
      <t>ヒ</t>
    </rPh>
    <rPh sb="12" eb="13">
      <t>ツチ</t>
    </rPh>
    <rPh sb="16" eb="17">
      <t>ガツ</t>
    </rPh>
    <rPh sb="19" eb="20">
      <t>ヒ</t>
    </rPh>
    <rPh sb="21" eb="22">
      <t>ヒ</t>
    </rPh>
    <rPh sb="25" eb="26">
      <t>ガツ</t>
    </rPh>
    <rPh sb="28" eb="29">
      <t>ヒ</t>
    </rPh>
    <rPh sb="30" eb="31">
      <t>ツチ</t>
    </rPh>
    <rPh sb="35" eb="36">
      <t>ヒ</t>
    </rPh>
    <rPh sb="37" eb="38">
      <t>ヒ</t>
    </rPh>
    <rPh sb="42" eb="43">
      <t>ヒ</t>
    </rPh>
    <rPh sb="44" eb="45">
      <t>ツキ</t>
    </rPh>
    <phoneticPr fontId="1"/>
  </si>
  <si>
    <t>明海FC</t>
    <rPh sb="0" eb="2">
      <t>アケミ</t>
    </rPh>
    <phoneticPr fontId="1"/>
  </si>
  <si>
    <t>浦安JSC</t>
    <rPh sb="0" eb="2">
      <t>ウラヤス</t>
    </rPh>
    <phoneticPr fontId="1"/>
  </si>
  <si>
    <t>山本　健翔</t>
    <rPh sb="0" eb="2">
      <t>ヤマモト</t>
    </rPh>
    <rPh sb="3" eb="4">
      <t>ケン</t>
    </rPh>
    <rPh sb="4" eb="5">
      <t>ショウ</t>
    </rPh>
    <phoneticPr fontId="1"/>
  </si>
  <si>
    <t>090-7218-9959</t>
    <phoneticPr fontId="1"/>
  </si>
  <si>
    <t>試合時間</t>
    <rPh sb="0" eb="2">
      <t>シアイ</t>
    </rPh>
    <rPh sb="2" eb="4">
      <t>ジカン</t>
    </rPh>
    <phoneticPr fontId="3"/>
  </si>
  <si>
    <t>新浦安ユナイテッド</t>
    <rPh sb="0" eb="3">
      <t>シンウラヤス</t>
    </rPh>
    <phoneticPr fontId="1"/>
  </si>
  <si>
    <t>舞浜ファルコンズ</t>
    <rPh sb="0" eb="2">
      <t>マイハマ</t>
    </rPh>
    <phoneticPr fontId="1"/>
  </si>
  <si>
    <t>ギャルソン</t>
    <phoneticPr fontId="1"/>
  </si>
  <si>
    <t>見明川SC</t>
    <rPh sb="0" eb="1">
      <t>ミ</t>
    </rPh>
    <rPh sb="1" eb="2">
      <t>アケ</t>
    </rPh>
    <rPh sb="2" eb="3">
      <t>カワ</t>
    </rPh>
    <phoneticPr fontId="1"/>
  </si>
  <si>
    <t>FC浦安</t>
    <rPh sb="2" eb="4">
      <t>ウラヤス</t>
    </rPh>
    <phoneticPr fontId="1"/>
  </si>
  <si>
    <t>イーストジュニアFC</t>
    <phoneticPr fontId="1"/>
  </si>
  <si>
    <t>高州ホッパーズ</t>
    <rPh sb="0" eb="2">
      <t>タカス</t>
    </rPh>
    <phoneticPr fontId="1"/>
  </si>
  <si>
    <t>上條信一</t>
    <rPh sb="0" eb="2">
      <t>カミジョウ</t>
    </rPh>
    <rPh sb="2" eb="4">
      <t>シンイチ</t>
    </rPh>
    <phoneticPr fontId="1"/>
  </si>
  <si>
    <t>090-3044-8259</t>
    <phoneticPr fontId="1"/>
  </si>
  <si>
    <t>明海FC</t>
    <rPh sb="0" eb="4">
      <t>アケミｆｃ</t>
    </rPh>
    <phoneticPr fontId="1"/>
  </si>
  <si>
    <t>浦安JSC</t>
    <rPh sb="0" eb="5">
      <t>ウラヤスｊｓｃ</t>
    </rPh>
    <phoneticPr fontId="1"/>
  </si>
  <si>
    <t>広瀬　友也</t>
    <rPh sb="0" eb="2">
      <t>ヒロセ</t>
    </rPh>
    <rPh sb="3" eb="5">
      <t>トモヤ</t>
    </rPh>
    <phoneticPr fontId="1"/>
  </si>
  <si>
    <t>080-4175-8010</t>
    <phoneticPr fontId="1"/>
  </si>
  <si>
    <t>マリーナFC</t>
    <phoneticPr fontId="1"/>
  </si>
  <si>
    <t>FCギャルソン</t>
    <phoneticPr fontId="1"/>
  </si>
  <si>
    <t>見明川SC</t>
    <rPh sb="0" eb="5">
      <t>ミアケカワｓｃ</t>
    </rPh>
    <phoneticPr fontId="1"/>
  </si>
  <si>
    <t>いブロック</t>
    <phoneticPr fontId="1"/>
  </si>
  <si>
    <t>えブロック</t>
    <phoneticPr fontId="1"/>
  </si>
  <si>
    <t>FCギャルソン</t>
    <phoneticPr fontId="1"/>
  </si>
  <si>
    <t>マリーナFC</t>
    <phoneticPr fontId="1"/>
  </si>
  <si>
    <t>マリーナFC</t>
    <phoneticPr fontId="1"/>
  </si>
  <si>
    <t>(８)その他のルールは２０１９年度日本サッカー協会の規則に準ずる。</t>
    <rPh sb="5" eb="6">
      <t>タ</t>
    </rPh>
    <rPh sb="15" eb="17">
      <t>ネンド</t>
    </rPh>
    <rPh sb="17" eb="19">
      <t>ニホン</t>
    </rPh>
    <rPh sb="23" eb="25">
      <t>キョウカイ</t>
    </rPh>
    <rPh sb="26" eb="28">
      <t>キソク</t>
    </rPh>
    <rPh sb="29" eb="30">
      <t>ジュン</t>
    </rPh>
    <phoneticPr fontId="3"/>
  </si>
  <si>
    <t>(４)試合時間は４０分（２０分－５分－２０分）。４/５年生は３０分。</t>
    <rPh sb="3" eb="5">
      <t>シアイ</t>
    </rPh>
    <rPh sb="5" eb="7">
      <t>ジカン</t>
    </rPh>
    <rPh sb="10" eb="11">
      <t>プン</t>
    </rPh>
    <rPh sb="14" eb="15">
      <t>プン</t>
    </rPh>
    <rPh sb="17" eb="18">
      <t>フン</t>
    </rPh>
    <rPh sb="21" eb="22">
      <t>プン</t>
    </rPh>
    <rPh sb="27" eb="29">
      <t>ネンセイ</t>
    </rPh>
    <rPh sb="32" eb="33">
      <t>フン</t>
    </rPh>
    <phoneticPr fontId="3"/>
  </si>
  <si>
    <t>責任者連絡先（携帯番号）</t>
    <rPh sb="0" eb="3">
      <t>セキニンシャ</t>
    </rPh>
    <rPh sb="3" eb="6">
      <t>レンラクサキ</t>
    </rPh>
    <rPh sb="7" eb="9">
      <t>ケイタイ</t>
    </rPh>
    <rPh sb="9" eb="11">
      <t>バンゴウ</t>
    </rPh>
    <phoneticPr fontId="3"/>
  </si>
  <si>
    <t>鈴木　達也</t>
    <rPh sb="0" eb="2">
      <t>スズキ</t>
    </rPh>
    <rPh sb="3" eb="5">
      <t>タツヤ</t>
    </rPh>
    <phoneticPr fontId="1"/>
  </si>
  <si>
    <t>090-8650-8094</t>
    <phoneticPr fontId="1"/>
  </si>
  <si>
    <t>牧野　俊則</t>
    <rPh sb="0" eb="2">
      <t>マキノ</t>
    </rPh>
    <rPh sb="3" eb="5">
      <t>トシノリ</t>
    </rPh>
    <phoneticPr fontId="1"/>
  </si>
  <si>
    <t>090-8842-0713</t>
    <phoneticPr fontId="1"/>
  </si>
  <si>
    <t>倉屋　茂幸</t>
    <rPh sb="0" eb="2">
      <t>クラヤ</t>
    </rPh>
    <rPh sb="3" eb="5">
      <t>シゲユキ</t>
    </rPh>
    <phoneticPr fontId="1"/>
  </si>
  <si>
    <t>090-1070-4430</t>
    <phoneticPr fontId="1"/>
  </si>
  <si>
    <t>小野寺　淳</t>
    <rPh sb="0" eb="3">
      <t>オノデラ</t>
    </rPh>
    <rPh sb="4" eb="5">
      <t>ジュン</t>
    </rPh>
    <phoneticPr fontId="1"/>
  </si>
  <si>
    <t>090-9152-7429</t>
    <phoneticPr fontId="1"/>
  </si>
  <si>
    <t>多賀　敦也</t>
    <rPh sb="0" eb="2">
      <t>タガ</t>
    </rPh>
    <rPh sb="3" eb="5">
      <t>アツヤ</t>
    </rPh>
    <phoneticPr fontId="1"/>
  </si>
  <si>
    <t>090-4066-4876</t>
    <phoneticPr fontId="1"/>
  </si>
  <si>
    <t>立岩　甲</t>
    <rPh sb="0" eb="2">
      <t>タテイワ</t>
    </rPh>
    <rPh sb="3" eb="4">
      <t>コウ</t>
    </rPh>
    <phoneticPr fontId="1"/>
  </si>
  <si>
    <t>090-4456-4850</t>
    <phoneticPr fontId="1"/>
  </si>
  <si>
    <t>児島　研三</t>
    <rPh sb="0" eb="2">
      <t>コジマ</t>
    </rPh>
    <rPh sb="3" eb="5">
      <t>ケンゾウ</t>
    </rPh>
    <phoneticPr fontId="1"/>
  </si>
  <si>
    <t>090-8021-5389</t>
    <phoneticPr fontId="1"/>
  </si>
  <si>
    <t>海老原　英利</t>
    <rPh sb="0" eb="3">
      <t>エビハラ</t>
    </rPh>
    <rPh sb="4" eb="5">
      <t>エイ</t>
    </rPh>
    <phoneticPr fontId="1"/>
  </si>
  <si>
    <t>090-1665-8735</t>
    <phoneticPr fontId="1"/>
  </si>
  <si>
    <t>谷川　将史</t>
    <rPh sb="0" eb="2">
      <t>タニガワ</t>
    </rPh>
    <rPh sb="3" eb="5">
      <t>マサフミ</t>
    </rPh>
    <phoneticPr fontId="1"/>
  </si>
  <si>
    <t>090-8857-6451</t>
    <phoneticPr fontId="1"/>
  </si>
  <si>
    <t>武田　学</t>
    <rPh sb="0" eb="2">
      <t>タケダ</t>
    </rPh>
    <rPh sb="3" eb="4">
      <t>マナブ</t>
    </rPh>
    <phoneticPr fontId="1"/>
  </si>
  <si>
    <t>090-2234-1691</t>
    <phoneticPr fontId="1"/>
  </si>
  <si>
    <t>井関　靖博</t>
    <rPh sb="0" eb="2">
      <t>イゼキ</t>
    </rPh>
    <rPh sb="3" eb="4">
      <t>ヤス</t>
    </rPh>
    <rPh sb="4" eb="5">
      <t>ヒロ</t>
    </rPh>
    <phoneticPr fontId="1"/>
  </si>
  <si>
    <t>090-5010-2787</t>
    <phoneticPr fontId="1"/>
  </si>
  <si>
    <t>森田　健資</t>
    <rPh sb="0" eb="2">
      <t>モリタ</t>
    </rPh>
    <rPh sb="3" eb="4">
      <t>ケン</t>
    </rPh>
    <rPh sb="4" eb="5">
      <t>シ</t>
    </rPh>
    <phoneticPr fontId="1"/>
  </si>
  <si>
    <t>090-8933-0066</t>
    <phoneticPr fontId="1"/>
  </si>
  <si>
    <t>岡村　政樹</t>
    <rPh sb="0" eb="2">
      <t>オカムラ</t>
    </rPh>
    <rPh sb="3" eb="5">
      <t>マサキ</t>
    </rPh>
    <phoneticPr fontId="1"/>
  </si>
  <si>
    <t>090-2168-3656</t>
    <phoneticPr fontId="1"/>
  </si>
  <si>
    <t>篠崎サッカークラブ</t>
    <rPh sb="0" eb="2">
      <t>シノザキ</t>
    </rPh>
    <phoneticPr fontId="1"/>
  </si>
  <si>
    <t>ルキナス印西</t>
    <rPh sb="4" eb="6">
      <t>インザイ</t>
    </rPh>
    <phoneticPr fontId="1"/>
  </si>
  <si>
    <t>南行徳FC</t>
    <rPh sb="0" eb="3">
      <t>ミナミギョウトク</t>
    </rPh>
    <phoneticPr fontId="1"/>
  </si>
  <si>
    <t>トリプレッタSC</t>
    <phoneticPr fontId="1"/>
  </si>
  <si>
    <t>新浜FC</t>
    <rPh sb="0" eb="2">
      <t>ニイハマ</t>
    </rPh>
    <phoneticPr fontId="1"/>
  </si>
  <si>
    <t>東習志野FC</t>
    <rPh sb="0" eb="4">
      <t>ヒガシナラシノ</t>
    </rPh>
    <phoneticPr fontId="1"/>
  </si>
  <si>
    <t>南市川JFC</t>
    <rPh sb="0" eb="1">
      <t>ミナミ</t>
    </rPh>
    <rPh sb="1" eb="3">
      <t>イチカワ</t>
    </rPh>
    <phoneticPr fontId="1"/>
  </si>
  <si>
    <t>大和田FC</t>
    <rPh sb="0" eb="3">
      <t>オオワダ</t>
    </rPh>
    <phoneticPr fontId="1"/>
  </si>
  <si>
    <t>市川北FC</t>
    <rPh sb="0" eb="2">
      <t>イチカワ</t>
    </rPh>
    <rPh sb="2" eb="3">
      <t>キタ</t>
    </rPh>
    <phoneticPr fontId="1"/>
  </si>
  <si>
    <t>咲が丘SC</t>
    <rPh sb="0" eb="1">
      <t>サキ</t>
    </rPh>
    <rPh sb="2" eb="3">
      <t>オカ</t>
    </rPh>
    <phoneticPr fontId="1"/>
  </si>
  <si>
    <t>令和元年度　2月1日（土）・8日（土）・11日（火）</t>
    <rPh sb="0" eb="2">
      <t>レイワ</t>
    </rPh>
    <rPh sb="2" eb="4">
      <t>ガンネン</t>
    </rPh>
    <rPh sb="4" eb="5">
      <t>ド</t>
    </rPh>
    <rPh sb="7" eb="8">
      <t>ガツ</t>
    </rPh>
    <rPh sb="9" eb="10">
      <t>ヒ</t>
    </rPh>
    <rPh sb="11" eb="12">
      <t>ツチ</t>
    </rPh>
    <rPh sb="15" eb="16">
      <t>ヒ</t>
    </rPh>
    <rPh sb="17" eb="18">
      <t>ツチ</t>
    </rPh>
    <rPh sb="22" eb="23">
      <t>ヒ</t>
    </rPh>
    <rPh sb="24" eb="25">
      <t>カ</t>
    </rPh>
    <phoneticPr fontId="1"/>
  </si>
  <si>
    <t>＊2月1日（土）AM　明海球技場</t>
    <rPh sb="2" eb="3">
      <t>ガツ</t>
    </rPh>
    <rPh sb="4" eb="5">
      <t>ヒ</t>
    </rPh>
    <rPh sb="6" eb="7">
      <t>ツチ</t>
    </rPh>
    <rPh sb="11" eb="13">
      <t>アケミ</t>
    </rPh>
    <rPh sb="13" eb="16">
      <t>キュウギジョウ</t>
    </rPh>
    <phoneticPr fontId="1"/>
  </si>
  <si>
    <t>＊2月1日（土）PM　明海球技場</t>
    <rPh sb="2" eb="3">
      <t>ガツ</t>
    </rPh>
    <rPh sb="4" eb="5">
      <t>ヒ</t>
    </rPh>
    <rPh sb="6" eb="7">
      <t>ツチ</t>
    </rPh>
    <rPh sb="11" eb="13">
      <t>アケミ</t>
    </rPh>
    <rPh sb="13" eb="16">
      <t>キュウギジョウ</t>
    </rPh>
    <phoneticPr fontId="1"/>
  </si>
  <si>
    <t>＊2月8日（土）AM　明海球技場</t>
    <rPh sb="2" eb="3">
      <t>ガツ</t>
    </rPh>
    <rPh sb="4" eb="5">
      <t>ヒ</t>
    </rPh>
    <rPh sb="6" eb="7">
      <t>ツチ</t>
    </rPh>
    <rPh sb="11" eb="13">
      <t>アケミ</t>
    </rPh>
    <rPh sb="13" eb="16">
      <t>キュウギジョウ</t>
    </rPh>
    <phoneticPr fontId="1"/>
  </si>
  <si>
    <t>＊2月8日（土）PM　明海球技場</t>
    <rPh sb="2" eb="3">
      <t>ガツ</t>
    </rPh>
    <rPh sb="4" eb="5">
      <t>ヒ</t>
    </rPh>
    <rPh sb="6" eb="7">
      <t>ツチ</t>
    </rPh>
    <rPh sb="11" eb="13">
      <t>アケミ</t>
    </rPh>
    <rPh sb="13" eb="16">
      <t>キュウギジョウ</t>
    </rPh>
    <phoneticPr fontId="1"/>
  </si>
  <si>
    <t>＊2月11日（火）AM　明海球技場</t>
    <rPh sb="2" eb="3">
      <t>ガツ</t>
    </rPh>
    <rPh sb="5" eb="6">
      <t>ヒ</t>
    </rPh>
    <rPh sb="7" eb="8">
      <t>カ</t>
    </rPh>
    <rPh sb="12" eb="14">
      <t>アケミ</t>
    </rPh>
    <rPh sb="14" eb="17">
      <t>キュウギジョウ</t>
    </rPh>
    <phoneticPr fontId="1"/>
  </si>
  <si>
    <t>＊2月11日（火）PM　明海球技場</t>
    <rPh sb="2" eb="3">
      <t>ガツ</t>
    </rPh>
    <rPh sb="5" eb="6">
      <t>ヒ</t>
    </rPh>
    <rPh sb="7" eb="8">
      <t>カ</t>
    </rPh>
    <rPh sb="12" eb="14">
      <t>アケミ</t>
    </rPh>
    <rPh sb="14" eb="17">
      <t>キュウギジョウ</t>
    </rPh>
    <phoneticPr fontId="1"/>
  </si>
  <si>
    <t>＊1月25日（土）AM　明海球技場</t>
    <rPh sb="2" eb="3">
      <t>ガツ</t>
    </rPh>
    <rPh sb="5" eb="6">
      <t>ヒ</t>
    </rPh>
    <rPh sb="7" eb="8">
      <t>ツチ</t>
    </rPh>
    <rPh sb="12" eb="14">
      <t>アケミ</t>
    </rPh>
    <rPh sb="14" eb="17">
      <t>キュウギジョウ</t>
    </rPh>
    <phoneticPr fontId="1"/>
  </si>
  <si>
    <t>＊1月25日（土）PM　明海球技場</t>
    <rPh sb="2" eb="3">
      <t>ガツ</t>
    </rPh>
    <rPh sb="5" eb="6">
      <t>ヒ</t>
    </rPh>
    <rPh sb="7" eb="8">
      <t>ツチ</t>
    </rPh>
    <rPh sb="12" eb="14">
      <t>アケミ</t>
    </rPh>
    <rPh sb="14" eb="17">
      <t>キュウギジョウ</t>
    </rPh>
    <phoneticPr fontId="1"/>
  </si>
  <si>
    <t>＊2月2日（日）AM　明海球技場</t>
    <rPh sb="2" eb="3">
      <t>ガツ</t>
    </rPh>
    <rPh sb="4" eb="5">
      <t>ヒ</t>
    </rPh>
    <rPh sb="6" eb="7">
      <t>ヒ</t>
    </rPh>
    <rPh sb="11" eb="13">
      <t>アケミ</t>
    </rPh>
    <rPh sb="13" eb="16">
      <t>キュウギジョウ</t>
    </rPh>
    <phoneticPr fontId="1"/>
  </si>
  <si>
    <t>＊2月2日（日）PM　明海球技場</t>
    <rPh sb="2" eb="3">
      <t>ガツ</t>
    </rPh>
    <rPh sb="4" eb="5">
      <t>ヒ</t>
    </rPh>
    <rPh sb="6" eb="7">
      <t>ヒ</t>
    </rPh>
    <rPh sb="11" eb="13">
      <t>アケミ</t>
    </rPh>
    <rPh sb="13" eb="16">
      <t>キュウギジョウ</t>
    </rPh>
    <phoneticPr fontId="1"/>
  </si>
  <si>
    <t>＊2月9日（日）AM　明海球技場</t>
    <rPh sb="2" eb="3">
      <t>ガツ</t>
    </rPh>
    <rPh sb="4" eb="5">
      <t>ヒ</t>
    </rPh>
    <rPh sb="6" eb="7">
      <t>ヒ</t>
    </rPh>
    <rPh sb="11" eb="13">
      <t>アケミ</t>
    </rPh>
    <rPh sb="13" eb="16">
      <t>キュウギジョウ</t>
    </rPh>
    <phoneticPr fontId="1"/>
  </si>
  <si>
    <t>＊2月9日（日）PM　明海球技場</t>
    <rPh sb="2" eb="3">
      <t>ガツ</t>
    </rPh>
    <rPh sb="4" eb="5">
      <t>ヒ</t>
    </rPh>
    <rPh sb="6" eb="7">
      <t>ヒ</t>
    </rPh>
    <rPh sb="11" eb="13">
      <t>アケミ</t>
    </rPh>
    <rPh sb="13" eb="16">
      <t>キュウギジョウ</t>
    </rPh>
    <phoneticPr fontId="1"/>
  </si>
  <si>
    <t>舞浜ファルコンズ</t>
    <phoneticPr fontId="1"/>
  </si>
  <si>
    <t>信篤FC</t>
    <rPh sb="0" eb="1">
      <t>シン</t>
    </rPh>
    <rPh sb="1" eb="2">
      <t>アツ</t>
    </rPh>
    <phoneticPr fontId="1"/>
  </si>
  <si>
    <t>市川真間DSC</t>
    <rPh sb="0" eb="2">
      <t>イチカワ</t>
    </rPh>
    <rPh sb="2" eb="4">
      <t>ママ</t>
    </rPh>
    <phoneticPr fontId="1"/>
  </si>
  <si>
    <t>大柏SC</t>
    <rPh sb="0" eb="2">
      <t>オオカシワ</t>
    </rPh>
    <phoneticPr fontId="1"/>
  </si>
  <si>
    <t>北方イレブン</t>
    <rPh sb="0" eb="2">
      <t>キタカタ</t>
    </rPh>
    <phoneticPr fontId="1"/>
  </si>
  <si>
    <t>百合台SC</t>
    <rPh sb="0" eb="2">
      <t>ユリ</t>
    </rPh>
    <rPh sb="2" eb="3">
      <t>ダイ</t>
    </rPh>
    <phoneticPr fontId="1"/>
  </si>
  <si>
    <t>FC鬼高</t>
    <rPh sb="2" eb="4">
      <t>オニタカ</t>
    </rPh>
    <phoneticPr fontId="1"/>
  </si>
  <si>
    <t>FC八幡</t>
    <rPh sb="2" eb="4">
      <t>ハチマン</t>
    </rPh>
    <phoneticPr fontId="1"/>
  </si>
  <si>
    <t>北浜SSS</t>
    <rPh sb="0" eb="2">
      <t>キタハマ</t>
    </rPh>
    <phoneticPr fontId="1"/>
  </si>
  <si>
    <t>富美浜SC</t>
    <rPh sb="0" eb="2">
      <t>フミ</t>
    </rPh>
    <rPh sb="2" eb="3">
      <t>ハマ</t>
    </rPh>
    <phoneticPr fontId="1"/>
  </si>
  <si>
    <t>市川MFC</t>
    <rPh sb="0" eb="2">
      <t>イチカワ</t>
    </rPh>
    <phoneticPr fontId="1"/>
  </si>
  <si>
    <t>稲荷木SSC</t>
    <rPh sb="0" eb="2">
      <t>イナリ</t>
    </rPh>
    <rPh sb="2" eb="3">
      <t>キ</t>
    </rPh>
    <phoneticPr fontId="1"/>
  </si>
  <si>
    <t>中山ＦＣ</t>
    <rPh sb="0" eb="2">
      <t>ナカヤマ</t>
    </rPh>
    <phoneticPr fontId="1"/>
  </si>
  <si>
    <t>富貴島ＦＣ</t>
    <rPh sb="0" eb="2">
      <t>フキ</t>
    </rPh>
    <rPh sb="2" eb="3">
      <t>ジマ</t>
    </rPh>
    <phoneticPr fontId="1"/>
  </si>
  <si>
    <t>国府台ＦＣ</t>
    <rPh sb="0" eb="3">
      <t>コウノダイ</t>
    </rPh>
    <phoneticPr fontId="1"/>
  </si>
  <si>
    <t>菅野ＦＣ</t>
    <rPh sb="0" eb="2">
      <t>スガノ</t>
    </rPh>
    <phoneticPr fontId="1"/>
  </si>
  <si>
    <t>市川ＫＩＦＣ</t>
    <rPh sb="0" eb="2">
      <t>イチカワ</t>
    </rPh>
    <phoneticPr fontId="1"/>
  </si>
  <si>
    <t>市川ＢＡＹＦＣ</t>
    <rPh sb="0" eb="2">
      <t>イチカワ</t>
    </rPh>
    <phoneticPr fontId="1"/>
  </si>
  <si>
    <t>新浜ＦＣ</t>
    <rPh sb="0" eb="2">
      <t>ニイハマ</t>
    </rPh>
    <phoneticPr fontId="1"/>
  </si>
  <si>
    <t>若宮ＦＣ</t>
    <rPh sb="0" eb="2">
      <t>ワカミヤ</t>
    </rPh>
    <phoneticPr fontId="1"/>
  </si>
  <si>
    <t>市川中央LK</t>
    <rPh sb="0" eb="2">
      <t>イチカワ</t>
    </rPh>
    <rPh sb="2" eb="4">
      <t>チュウオウ</t>
    </rPh>
    <phoneticPr fontId="1"/>
  </si>
  <si>
    <t>大和田ＳＣ</t>
    <rPh sb="0" eb="3">
      <t>オオワダ</t>
    </rPh>
    <phoneticPr fontId="1"/>
  </si>
  <si>
    <t>福栄ＦＣ</t>
    <rPh sb="0" eb="2">
      <t>フクエイ</t>
    </rPh>
    <phoneticPr fontId="1"/>
  </si>
  <si>
    <t>妙典キッカーズ</t>
    <rPh sb="0" eb="2">
      <t>ミョウデン</t>
    </rPh>
    <phoneticPr fontId="1"/>
  </si>
  <si>
    <t>南市川ＪＦＣ</t>
    <rPh sb="0" eb="1">
      <t>ミナミ</t>
    </rPh>
    <rPh sb="1" eb="3">
      <t>イチカワ</t>
    </rPh>
    <phoneticPr fontId="1"/>
  </si>
  <si>
    <t>富美浜ＳＣ</t>
    <rPh sb="0" eb="2">
      <t>フミ</t>
    </rPh>
    <rPh sb="2" eb="3">
      <t>ハマ</t>
    </rPh>
    <phoneticPr fontId="1"/>
  </si>
  <si>
    <t>市川真間ＤＳＣ</t>
    <rPh sb="0" eb="2">
      <t>イチカワ</t>
    </rPh>
    <rPh sb="2" eb="4">
      <t>ママ</t>
    </rPh>
    <phoneticPr fontId="1"/>
  </si>
  <si>
    <t>ＦＣ八幡</t>
    <rPh sb="2" eb="4">
      <t>ハチマン</t>
    </rPh>
    <phoneticPr fontId="1"/>
  </si>
  <si>
    <t>大柏ＳＣ</t>
    <rPh sb="0" eb="2">
      <t>オオカシワ</t>
    </rPh>
    <phoneticPr fontId="1"/>
  </si>
  <si>
    <t>百合台ＳＣ</t>
    <rPh sb="0" eb="2">
      <t>ユリ</t>
    </rPh>
    <rPh sb="2" eb="3">
      <t>ダイ</t>
    </rPh>
    <phoneticPr fontId="1"/>
  </si>
  <si>
    <t>中山FC</t>
    <rPh sb="0" eb="2">
      <t>ナカヤマ</t>
    </rPh>
    <phoneticPr fontId="1"/>
  </si>
  <si>
    <t>大和田SC</t>
    <rPh sb="0" eb="3">
      <t>オオワダ</t>
    </rPh>
    <phoneticPr fontId="1"/>
  </si>
  <si>
    <t>富貴島SC</t>
    <rPh sb="0" eb="2">
      <t>フキ</t>
    </rPh>
    <rPh sb="2" eb="3">
      <t>ジマ</t>
    </rPh>
    <phoneticPr fontId="1"/>
  </si>
  <si>
    <t>市川KIFC</t>
    <rPh sb="0" eb="2">
      <t>イチカワ</t>
    </rPh>
    <phoneticPr fontId="1"/>
  </si>
  <si>
    <t>山形　直</t>
    <rPh sb="0" eb="2">
      <t>ヤマガタ</t>
    </rPh>
    <rPh sb="3" eb="4">
      <t>チョク</t>
    </rPh>
    <phoneticPr fontId="1"/>
  </si>
  <si>
    <t>090-6133-8347</t>
  </si>
  <si>
    <t>△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</si>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</sst>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name val="HGP創英角ﾎﾟｯﾌﾟ体"/>
      <family val="3"/>
      <charset val="128"/>
    </font>
    <font>
      <sz val="6"/>
      <name val="ＭＳ ゴシック"/>
      <family val="3"/>
      <charset val="128"/>
    </font>
    <font>
      <sz val="28"/>
      <name val="HGP創英角ﾎﾟｯﾌﾟ体"/>
      <family val="3"/>
      <charset val="128"/>
    </font>
    <font>
      <sz val="22"/>
      <name val="HGP創英角ﾎﾟｯﾌﾟ体"/>
      <family val="3"/>
      <charset val="128"/>
    </font>
    <font>
      <sz val="22"/>
      <name val="ＭＳ ゴシック"/>
      <family val="3"/>
      <charset val="128"/>
    </font>
    <font>
      <sz val="18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i/>
      <sz val="12"/>
      <name val="ＭＳ Ｐ明朝"/>
      <family val="1"/>
      <charset val="128"/>
    </font>
    <font>
      <i/>
      <sz val="12"/>
      <name val="ＭＳ Ｐ明朝"/>
      <family val="1"/>
      <charset val="128"/>
    </font>
    <font>
      <i/>
      <sz val="12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HG創英角ﾎﾟｯﾌﾟ体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3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0" fontId="35" fillId="0" borderId="0" xfId="0" applyFont="1">
      <alignment vertical="center"/>
    </xf>
    <xf numFmtId="0" fontId="35" fillId="0" borderId="0" xfId="0" applyFont="1" applyAlignment="1">
      <alignment vertical="center"/>
    </xf>
    <xf numFmtId="0" fontId="24" fillId="0" borderId="1" xfId="0" applyFont="1" applyFill="1" applyBorder="1" applyAlignment="1">
      <alignment horizontal="center" vertical="center" shrinkToFit="1"/>
    </xf>
    <xf numFmtId="14" fontId="11" fillId="0" borderId="1" xfId="0" applyNumberFormat="1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36" fillId="0" borderId="4" xfId="3" applyFont="1" applyBorder="1" applyAlignment="1">
      <alignment horizontal="center" vertical="center" shrinkToFit="1"/>
    </xf>
    <xf numFmtId="0" fontId="36" fillId="0" borderId="5" xfId="3" applyFont="1" applyBorder="1" applyAlignment="1">
      <alignment horizontal="center" vertical="center" shrinkToFit="1"/>
    </xf>
    <xf numFmtId="0" fontId="36" fillId="0" borderId="6" xfId="3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36" fillId="0" borderId="8" xfId="3" applyFont="1" applyBorder="1" applyAlignment="1">
      <alignment horizontal="center" vertical="center" shrinkToFit="1"/>
    </xf>
    <xf numFmtId="0" fontId="36" fillId="0" borderId="9" xfId="3" applyFont="1" applyBorder="1" applyAlignment="1">
      <alignment horizontal="center" vertical="center" shrinkToFit="1"/>
    </xf>
    <xf numFmtId="0" fontId="36" fillId="0" borderId="10" xfId="3" applyFont="1" applyBorder="1" applyAlignment="1">
      <alignment horizontal="center" vertical="center" shrinkToFit="1"/>
    </xf>
    <xf numFmtId="0" fontId="36" fillId="0" borderId="11" xfId="3" applyFont="1" applyBorder="1" applyAlignment="1">
      <alignment horizontal="center" vertical="center" shrinkToFit="1"/>
    </xf>
    <xf numFmtId="0" fontId="36" fillId="0" borderId="12" xfId="3" applyFont="1" applyBorder="1" applyAlignment="1">
      <alignment horizontal="center" vertical="center" shrinkToFit="1"/>
    </xf>
    <xf numFmtId="0" fontId="36" fillId="0" borderId="1" xfId="3" applyFont="1" applyBorder="1" applyAlignment="1">
      <alignment horizontal="center" vertical="center" shrinkToFit="1"/>
    </xf>
    <xf numFmtId="0" fontId="36" fillId="0" borderId="13" xfId="3" applyFont="1" applyBorder="1" applyAlignment="1">
      <alignment horizontal="center" vertical="center" shrinkToFit="1"/>
    </xf>
    <xf numFmtId="0" fontId="36" fillId="0" borderId="14" xfId="3" applyFont="1" applyBorder="1" applyAlignment="1">
      <alignment horizontal="center" vertical="center" shrinkToFit="1"/>
    </xf>
    <xf numFmtId="0" fontId="36" fillId="0" borderId="15" xfId="3" applyFont="1" applyBorder="1" applyAlignment="1">
      <alignment horizontal="center" vertical="center" shrinkToFit="1"/>
    </xf>
    <xf numFmtId="0" fontId="36" fillId="0" borderId="16" xfId="3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36" fillId="0" borderId="18" xfId="3" applyFont="1" applyBorder="1" applyAlignment="1">
      <alignment horizontal="center" vertical="center" shrinkToFit="1"/>
    </xf>
    <xf numFmtId="0" fontId="36" fillId="0" borderId="19" xfId="3" applyFont="1" applyBorder="1" applyAlignment="1">
      <alignment horizontal="center" vertical="center" shrinkToFit="1"/>
    </xf>
    <xf numFmtId="0" fontId="36" fillId="0" borderId="20" xfId="3" applyFont="1" applyBorder="1" applyAlignment="1">
      <alignment horizontal="center" vertical="center" shrinkToFit="1"/>
    </xf>
    <xf numFmtId="0" fontId="36" fillId="0" borderId="21" xfId="3" applyFont="1" applyBorder="1" applyAlignment="1">
      <alignment horizontal="center" vertical="center" shrinkToFit="1"/>
    </xf>
    <xf numFmtId="0" fontId="36" fillId="0" borderId="22" xfId="3" applyFont="1" applyBorder="1" applyAlignment="1">
      <alignment horizontal="center" vertical="center" shrinkToFit="1"/>
    </xf>
    <xf numFmtId="0" fontId="37" fillId="0" borderId="23" xfId="3" applyFont="1" applyBorder="1" applyAlignment="1">
      <alignment horizontal="center" vertical="center" shrinkToFit="1"/>
    </xf>
    <xf numFmtId="14" fontId="37" fillId="0" borderId="24" xfId="3" applyNumberFormat="1" applyFont="1" applyBorder="1" applyAlignment="1">
      <alignment horizontal="center" vertical="center" shrinkToFit="1"/>
    </xf>
    <xf numFmtId="0" fontId="37" fillId="0" borderId="25" xfId="3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36" fillId="0" borderId="29" xfId="3" applyFont="1" applyBorder="1" applyAlignment="1">
      <alignment horizontal="center" vertical="center" shrinkToFit="1"/>
    </xf>
    <xf numFmtId="0" fontId="32" fillId="0" borderId="1" xfId="2" applyFont="1" applyFill="1" applyBorder="1" applyAlignment="1">
      <alignment horizontal="center" vertical="center" shrinkToFit="1"/>
    </xf>
    <xf numFmtId="0" fontId="32" fillId="0" borderId="0" xfId="5" applyFont="1" applyFill="1" applyBorder="1" applyAlignment="1">
      <alignment horizontal="center" vertical="center" shrinkToFit="1"/>
    </xf>
    <xf numFmtId="0" fontId="13" fillId="0" borderId="20" xfId="2" applyFont="1" applyFill="1" applyBorder="1" applyAlignment="1">
      <alignment horizontal="center" vertical="center" shrinkToFit="1"/>
    </xf>
    <xf numFmtId="0" fontId="32" fillId="0" borderId="12" xfId="2" applyFont="1" applyFill="1" applyBorder="1" applyAlignment="1">
      <alignment horizontal="center" vertical="center" shrinkToFit="1"/>
    </xf>
    <xf numFmtId="0" fontId="29" fillId="0" borderId="30" xfId="2" applyFont="1" applyFill="1" applyBorder="1" applyAlignment="1">
      <alignment horizontal="center" vertical="center" shrinkToFit="1"/>
    </xf>
    <xf numFmtId="0" fontId="29" fillId="0" borderId="20" xfId="2" applyFont="1" applyFill="1" applyBorder="1" applyAlignment="1">
      <alignment horizontal="center" vertical="center" shrinkToFit="1"/>
    </xf>
    <xf numFmtId="0" fontId="30" fillId="0" borderId="20" xfId="2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29" fillId="0" borderId="32" xfId="4" applyFont="1" applyFill="1" applyBorder="1" applyAlignment="1">
      <alignment horizontal="center" vertical="center" shrinkToFit="1"/>
    </xf>
    <xf numFmtId="0" fontId="29" fillId="0" borderId="12" xfId="4" applyFont="1" applyFill="1" applyBorder="1" applyAlignment="1">
      <alignment horizontal="center" vertical="center" shrinkToFit="1"/>
    </xf>
    <xf numFmtId="176" fontId="29" fillId="0" borderId="12" xfId="2" applyNumberFormat="1" applyFont="1" applyFill="1" applyBorder="1" applyAlignment="1">
      <alignment horizontal="center" vertical="center" shrinkToFit="1"/>
    </xf>
    <xf numFmtId="0" fontId="30" fillId="0" borderId="12" xfId="2" applyFont="1" applyFill="1" applyBorder="1" applyAlignment="1">
      <alignment horizontal="center" vertical="center" shrinkToFit="1"/>
    </xf>
    <xf numFmtId="0" fontId="31" fillId="0" borderId="12" xfId="2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29" fillId="0" borderId="34" xfId="4" applyFont="1" applyFill="1" applyBorder="1" applyAlignment="1">
      <alignment horizontal="center" vertical="center" shrinkToFit="1"/>
    </xf>
    <xf numFmtId="0" fontId="29" fillId="0" borderId="1" xfId="4" applyFont="1" applyFill="1" applyBorder="1" applyAlignment="1">
      <alignment horizontal="center" vertical="center" shrinkToFit="1"/>
    </xf>
    <xf numFmtId="176" fontId="29" fillId="0" borderId="1" xfId="2" applyNumberFormat="1" applyFont="1" applyFill="1" applyBorder="1" applyAlignment="1">
      <alignment horizontal="center" vertical="center" shrinkToFit="1"/>
    </xf>
    <xf numFmtId="0" fontId="30" fillId="0" borderId="1" xfId="2" applyFont="1" applyFill="1" applyBorder="1" applyAlignment="1">
      <alignment horizontal="center" vertical="center" shrinkToFit="1"/>
    </xf>
    <xf numFmtId="0" fontId="31" fillId="0" borderId="1" xfId="2" applyFont="1" applyFill="1" applyBorder="1" applyAlignment="1">
      <alignment horizontal="center" vertical="center" shrinkToFit="1"/>
    </xf>
    <xf numFmtId="0" fontId="29" fillId="0" borderId="9" xfId="1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3" fillId="0" borderId="15" xfId="2" applyFont="1" applyFill="1" applyBorder="1" applyAlignment="1">
      <alignment horizontal="center" vertical="center" shrinkToFit="1"/>
    </xf>
    <xf numFmtId="0" fontId="13" fillId="0" borderId="0" xfId="5" applyFont="1" applyFill="1" applyAlignment="1">
      <alignment horizontal="center" vertical="center" shrinkToFit="1"/>
    </xf>
    <xf numFmtId="176" fontId="13" fillId="0" borderId="0" xfId="5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37" fillId="0" borderId="27" xfId="3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9" fillId="3" borderId="9" xfId="0" applyFont="1" applyFill="1" applyBorder="1" applyAlignment="1">
      <alignment horizontal="center" vertical="center" shrinkToFit="1"/>
    </xf>
    <xf numFmtId="0" fontId="32" fillId="4" borderId="1" xfId="2" applyFont="1" applyFill="1" applyBorder="1" applyAlignment="1">
      <alignment horizontal="center" vertical="center" shrinkToFit="1"/>
    </xf>
    <xf numFmtId="0" fontId="29" fillId="4" borderId="9" xfId="0" applyFont="1" applyFill="1" applyBorder="1" applyAlignment="1">
      <alignment horizontal="center" vertical="center" shrinkToFit="1"/>
    </xf>
    <xf numFmtId="0" fontId="36" fillId="4" borderId="29" xfId="3" applyFont="1" applyFill="1" applyBorder="1" applyAlignment="1">
      <alignment horizontal="center" vertical="center" shrinkToFit="1"/>
    </xf>
    <xf numFmtId="0" fontId="37" fillId="4" borderId="24" xfId="3" applyFont="1" applyFill="1" applyBorder="1" applyAlignment="1">
      <alignment horizontal="center" vertical="center" shrinkToFit="1"/>
    </xf>
    <xf numFmtId="0" fontId="36" fillId="4" borderId="22" xfId="3" applyFont="1" applyFill="1" applyBorder="1" applyAlignment="1">
      <alignment horizontal="center" vertical="center" shrinkToFit="1"/>
    </xf>
    <xf numFmtId="0" fontId="26" fillId="4" borderId="26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8" fillId="0" borderId="4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13" fillId="0" borderId="22" xfId="2" applyFont="1" applyFill="1" applyBorder="1" applyAlignment="1">
      <alignment horizontal="center" vertical="center" shrinkToFit="1"/>
    </xf>
    <xf numFmtId="0" fontId="13" fillId="0" borderId="20" xfId="2" applyFont="1" applyFill="1" applyBorder="1" applyAlignment="1">
      <alignment horizontal="center" vertical="center" shrinkToFit="1"/>
    </xf>
    <xf numFmtId="0" fontId="13" fillId="0" borderId="48" xfId="2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4" borderId="60" xfId="0" applyFont="1" applyFill="1" applyBorder="1" applyAlignment="1">
      <alignment horizontal="center" vertical="center" shrinkToFit="1"/>
    </xf>
    <xf numFmtId="0" fontId="11" fillId="4" borderId="29" xfId="0" applyFont="1" applyFill="1" applyBorder="1" applyAlignment="1">
      <alignment horizontal="center" vertical="center" shrinkToFit="1"/>
    </xf>
    <xf numFmtId="20" fontId="11" fillId="0" borderId="13" xfId="0" applyNumberFormat="1" applyFont="1" applyFill="1" applyBorder="1" applyAlignment="1">
      <alignment horizontal="center" vertical="center" shrinkToFit="1"/>
    </xf>
    <xf numFmtId="20" fontId="11" fillId="0" borderId="14" xfId="0" applyNumberFormat="1" applyFont="1" applyFill="1" applyBorder="1" applyAlignment="1">
      <alignment horizontal="center" vertical="center" shrinkToFit="1"/>
    </xf>
    <xf numFmtId="20" fontId="11" fillId="0" borderId="29" xfId="0" applyNumberFormat="1" applyFont="1" applyFill="1" applyBorder="1" applyAlignment="1">
      <alignment horizontal="center" vertical="center" shrinkToFit="1"/>
    </xf>
    <xf numFmtId="20" fontId="0" fillId="4" borderId="61" xfId="0" applyNumberForma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62" xfId="0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4" borderId="49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 shrinkToFit="1"/>
    </xf>
    <xf numFmtId="20" fontId="11" fillId="0" borderId="8" xfId="0" applyNumberFormat="1" applyFont="1" applyFill="1" applyBorder="1" applyAlignment="1">
      <alignment horizontal="center" vertical="center" shrinkToFit="1"/>
    </xf>
    <xf numFmtId="20" fontId="11" fillId="0" borderId="1" xfId="0" applyNumberFormat="1" applyFont="1" applyFill="1" applyBorder="1" applyAlignment="1">
      <alignment horizontal="center" vertical="center" shrinkToFit="1"/>
    </xf>
    <xf numFmtId="20" fontId="11" fillId="0" borderId="9" xfId="0" applyNumberFormat="1" applyFont="1" applyFill="1" applyBorder="1" applyAlignment="1">
      <alignment horizontal="center" vertical="center" shrinkToFit="1"/>
    </xf>
    <xf numFmtId="20" fontId="0" fillId="4" borderId="63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20" fontId="0" fillId="0" borderId="63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4" borderId="59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20" fontId="11" fillId="0" borderId="4" xfId="0" applyNumberFormat="1" applyFont="1" applyFill="1" applyBorder="1" applyAlignment="1">
      <alignment horizontal="center" vertical="center" shrinkToFit="1"/>
    </xf>
    <xf numFmtId="20" fontId="11" fillId="0" borderId="12" xfId="0" applyNumberFormat="1" applyFont="1" applyFill="1" applyBorder="1" applyAlignment="1">
      <alignment horizontal="center" vertical="center" shrinkToFit="1"/>
    </xf>
    <xf numFmtId="20" fontId="11" fillId="0" borderId="5" xfId="0" applyNumberFormat="1" applyFont="1" applyFill="1" applyBorder="1" applyAlignment="1">
      <alignment horizontal="center" vertical="center" shrinkToFit="1"/>
    </xf>
    <xf numFmtId="20" fontId="0" fillId="4" borderId="64" xfId="0" applyNumberFormat="1" applyFill="1" applyBorder="1" applyAlignment="1">
      <alignment horizontal="center" vertical="center" shrinkToFit="1"/>
    </xf>
    <xf numFmtId="20" fontId="0" fillId="4" borderId="12" xfId="0" applyNumberFormat="1" applyFill="1" applyBorder="1" applyAlignment="1">
      <alignment horizontal="center" vertical="center" shrinkToFit="1"/>
    </xf>
    <xf numFmtId="20" fontId="0" fillId="4" borderId="31" xfId="0" applyNumberForma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4" borderId="32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1" fillId="4" borderId="34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20" fontId="11" fillId="0" borderId="41" xfId="0" applyNumberFormat="1" applyFont="1" applyFill="1" applyBorder="1" applyAlignment="1">
      <alignment horizontal="center" vertical="center" shrinkToFit="1"/>
    </xf>
    <xf numFmtId="20" fontId="11" fillId="0" borderId="42" xfId="0" applyNumberFormat="1" applyFont="1" applyFill="1" applyBorder="1" applyAlignment="1">
      <alignment horizontal="center" vertical="center" shrinkToFit="1"/>
    </xf>
    <xf numFmtId="20" fontId="11" fillId="0" borderId="43" xfId="0" applyNumberFormat="1" applyFont="1" applyFill="1" applyBorder="1" applyAlignment="1">
      <alignment horizontal="center" vertical="center" shrinkToFit="1"/>
    </xf>
    <xf numFmtId="20" fontId="11" fillId="4" borderId="50" xfId="0" applyNumberFormat="1" applyFont="1" applyFill="1" applyBorder="1" applyAlignment="1">
      <alignment horizontal="center" vertical="center" shrinkToFit="1"/>
    </xf>
    <xf numFmtId="20" fontId="11" fillId="4" borderId="39" xfId="0" applyNumberFormat="1" applyFont="1" applyFill="1" applyBorder="1" applyAlignment="1">
      <alignment horizontal="center" vertical="center" shrinkToFit="1"/>
    </xf>
    <xf numFmtId="20" fontId="11" fillId="4" borderId="51" xfId="0" applyNumberFormat="1" applyFont="1" applyFill="1" applyBorder="1" applyAlignment="1">
      <alignment horizontal="center" vertical="center" shrinkToFit="1"/>
    </xf>
    <xf numFmtId="20" fontId="11" fillId="0" borderId="50" xfId="0" applyNumberFormat="1" applyFont="1" applyFill="1" applyBorder="1" applyAlignment="1">
      <alignment horizontal="center" vertical="center" shrinkToFit="1"/>
    </xf>
    <xf numFmtId="20" fontId="11" fillId="0" borderId="39" xfId="0" applyNumberFormat="1" applyFont="1" applyFill="1" applyBorder="1" applyAlignment="1">
      <alignment horizontal="center" vertical="center" shrinkToFit="1"/>
    </xf>
    <xf numFmtId="20" fontId="11" fillId="0" borderId="51" xfId="0" applyNumberFormat="1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20" fontId="11" fillId="0" borderId="55" xfId="0" applyNumberFormat="1" applyFont="1" applyFill="1" applyBorder="1" applyAlignment="1">
      <alignment horizontal="center" vertical="center" shrinkToFit="1"/>
    </xf>
    <xf numFmtId="20" fontId="11" fillId="0" borderId="56" xfId="0" applyNumberFormat="1" applyFont="1" applyFill="1" applyBorder="1" applyAlignment="1">
      <alignment horizontal="center" vertical="center" shrinkToFit="1"/>
    </xf>
    <xf numFmtId="20" fontId="11" fillId="0" borderId="57" xfId="0" applyNumberFormat="1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60" xfId="0" applyFont="1" applyFill="1" applyBorder="1" applyAlignment="1">
      <alignment horizontal="center" vertical="center" shrinkToFit="1"/>
    </xf>
    <xf numFmtId="20" fontId="0" fillId="0" borderId="61" xfId="0" applyNumberForma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20" fontId="0" fillId="0" borderId="64" xfId="0" applyNumberFormat="1" applyFill="1" applyBorder="1" applyAlignment="1">
      <alignment horizontal="center" vertical="center" shrinkToFit="1"/>
    </xf>
    <xf numFmtId="20" fontId="0" fillId="0" borderId="12" xfId="0" applyNumberFormat="1" applyFill="1" applyBorder="1" applyAlignment="1">
      <alignment horizontal="center" vertical="center" shrinkToFit="1"/>
    </xf>
    <xf numFmtId="20" fontId="0" fillId="0" borderId="31" xfId="0" applyNumberFormat="1" applyFill="1" applyBorder="1" applyAlignment="1">
      <alignment horizontal="center" vertical="center" shrinkToFit="1"/>
    </xf>
  </cellXfs>
  <cellStyles count="6">
    <cellStyle name="標準" xfId="0" builtinId="0"/>
    <cellStyle name="標準 10 2 2" xfId="1" xr:uid="{00000000-0005-0000-0000-000001000000}"/>
    <cellStyle name="標準 2 2_10-11 U-13 (4) 2" xfId="2" xr:uid="{00000000-0005-0000-0000-000002000000}"/>
    <cellStyle name="標準 3" xfId="3" xr:uid="{00000000-0005-0000-0000-000003000000}"/>
    <cellStyle name="標準 4" xfId="4" xr:uid="{00000000-0005-0000-0000-000004000000}"/>
    <cellStyle name="標準 4_10-11 U-13　松浦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4</xdr:row>
      <xdr:rowOff>205740</xdr:rowOff>
    </xdr:from>
    <xdr:to>
      <xdr:col>6</xdr:col>
      <xdr:colOff>7620</xdr:colOff>
      <xdr:row>8</xdr:row>
      <xdr:rowOff>373380</xdr:rowOff>
    </xdr:to>
    <xdr:pic>
      <xdr:nvPicPr>
        <xdr:cNvPr id="1079" name="Picture 1" descr="浦安サッカーロゴ02">
          <a:extLst>
            <a:ext uri="{FF2B5EF4-FFF2-40B4-BE49-F238E27FC236}">
              <a16:creationId xmlns:a16="http://schemas.microsoft.com/office/drawing/2014/main" id="{F92B2188-E457-4BD7-BD5A-7D75CBD0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" y="2065020"/>
          <a:ext cx="192024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workbookViewId="0">
      <selection activeCell="O15" sqref="O15"/>
    </sheetView>
  </sheetViews>
  <sheetFormatPr defaultRowHeight="13.2" x14ac:dyDescent="0.2"/>
  <cols>
    <col min="1" max="9" width="9.33203125" style="1" customWidth="1"/>
    <col min="10" max="16384" width="8.88671875" style="1"/>
  </cols>
  <sheetData>
    <row r="1" spans="1:9" ht="40.5" customHeight="1" x14ac:dyDescent="0.2">
      <c r="A1" s="113" t="s">
        <v>61</v>
      </c>
      <c r="B1" s="113"/>
      <c r="C1" s="113"/>
      <c r="D1" s="113"/>
      <c r="E1" s="113"/>
      <c r="F1" s="113"/>
      <c r="G1" s="113"/>
      <c r="H1" s="113"/>
      <c r="I1" s="113"/>
    </row>
    <row r="2" spans="1:9" ht="40.5" customHeight="1" x14ac:dyDescent="0.2">
      <c r="A2" s="114" t="s">
        <v>119</v>
      </c>
      <c r="B2" s="114"/>
      <c r="C2" s="114"/>
      <c r="D2" s="114"/>
      <c r="E2" s="114"/>
      <c r="F2" s="114"/>
      <c r="G2" s="114"/>
      <c r="H2" s="114"/>
      <c r="I2" s="114"/>
    </row>
    <row r="3" spans="1:9" ht="40.5" customHeight="1" x14ac:dyDescent="0.2">
      <c r="A3" s="115" t="s">
        <v>0</v>
      </c>
      <c r="B3" s="115"/>
      <c r="C3" s="115"/>
      <c r="D3" s="115"/>
      <c r="E3" s="115"/>
      <c r="F3" s="115"/>
      <c r="G3" s="115"/>
      <c r="H3" s="115"/>
      <c r="I3" s="115"/>
    </row>
    <row r="4" spans="1:9" ht="25.8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37.5" customHeigh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37.5" customHeight="1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37.5" customHeigh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37.5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37.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44.25" customHeigh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53.25" customHeight="1" x14ac:dyDescent="0.2">
      <c r="A11" s="116" t="s">
        <v>120</v>
      </c>
      <c r="B11" s="116"/>
      <c r="C11" s="116"/>
      <c r="D11" s="116"/>
      <c r="E11" s="116"/>
      <c r="F11" s="116"/>
      <c r="G11" s="116"/>
      <c r="H11" s="116"/>
      <c r="I11" s="116"/>
    </row>
    <row r="12" spans="1:9" s="3" customFormat="1" ht="53.2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s="3" customFormat="1" ht="19.2" x14ac:dyDescent="0.25">
      <c r="B13" s="4"/>
      <c r="C13" s="5"/>
      <c r="E13" s="4"/>
      <c r="F13" s="4"/>
      <c r="G13" s="4"/>
      <c r="H13" s="4"/>
      <c r="I13" s="4"/>
    </row>
    <row r="14" spans="1:9" s="3" customFormat="1" ht="19.2" x14ac:dyDescent="0.25">
      <c r="B14" s="4"/>
      <c r="C14" s="5"/>
      <c r="E14" s="4"/>
      <c r="F14" s="4"/>
      <c r="G14" s="4"/>
      <c r="H14" s="4"/>
      <c r="I14" s="4"/>
    </row>
    <row r="15" spans="1:9" s="3" customFormat="1" ht="100.5" customHeight="1" x14ac:dyDescent="0.2">
      <c r="A15" s="111" t="s">
        <v>62</v>
      </c>
      <c r="B15" s="112"/>
      <c r="C15" s="112"/>
      <c r="D15" s="112"/>
      <c r="E15" s="112"/>
      <c r="F15" s="112"/>
      <c r="G15" s="112"/>
      <c r="H15" s="112"/>
      <c r="I15" s="112"/>
    </row>
  </sheetData>
  <mergeCells count="5">
    <mergeCell ref="A15:I15"/>
    <mergeCell ref="A1:I1"/>
    <mergeCell ref="A2:I2"/>
    <mergeCell ref="A3:I3"/>
    <mergeCell ref="A11:I12"/>
  </mergeCells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8"/>
  <sheetViews>
    <sheetView zoomScale="98" zoomScaleNormal="98" workbookViewId="0">
      <selection activeCell="H37" sqref="H37"/>
    </sheetView>
  </sheetViews>
  <sheetFormatPr defaultRowHeight="13.2" x14ac:dyDescent="0.2"/>
  <cols>
    <col min="1" max="1" width="4.109375" style="20" customWidth="1"/>
    <col min="2" max="2" width="11.44140625" style="6" customWidth="1"/>
    <col min="3" max="3" width="4.109375" customWidth="1"/>
    <col min="4" max="9" width="13.44140625" customWidth="1"/>
  </cols>
  <sheetData>
    <row r="1" spans="1:9" s="21" customFormat="1" ht="24.75" customHeight="1" x14ac:dyDescent="0.2">
      <c r="A1" s="119" t="s">
        <v>116</v>
      </c>
      <c r="B1" s="119"/>
      <c r="C1" s="119"/>
      <c r="D1" s="119"/>
      <c r="E1" s="119"/>
      <c r="F1" s="119"/>
      <c r="G1" s="119"/>
      <c r="H1" s="119"/>
      <c r="I1" s="119"/>
    </row>
    <row r="3" spans="1:9" ht="15" customHeight="1" x14ac:dyDescent="0.2">
      <c r="A3" s="20">
        <v>1</v>
      </c>
      <c r="B3" s="8" t="s">
        <v>1</v>
      </c>
      <c r="D3" t="s">
        <v>2</v>
      </c>
      <c r="E3" s="122" t="s">
        <v>121</v>
      </c>
      <c r="F3" s="122"/>
      <c r="G3" s="122"/>
      <c r="H3" s="122"/>
      <c r="I3" t="s">
        <v>5</v>
      </c>
    </row>
    <row r="4" spans="1:9" ht="15" customHeight="1" x14ac:dyDescent="0.2">
      <c r="D4" t="s">
        <v>3</v>
      </c>
      <c r="E4" s="122" t="s">
        <v>188</v>
      </c>
      <c r="F4" s="122"/>
      <c r="G4" s="122"/>
      <c r="H4" s="122"/>
      <c r="I4" t="s">
        <v>5</v>
      </c>
    </row>
    <row r="5" spans="1:9" ht="15" customHeight="1" x14ac:dyDescent="0.2">
      <c r="D5" t="s">
        <v>4</v>
      </c>
      <c r="E5" s="122" t="s">
        <v>122</v>
      </c>
      <c r="F5" s="122"/>
      <c r="G5" s="122"/>
      <c r="H5" s="122"/>
      <c r="I5" t="s">
        <v>5</v>
      </c>
    </row>
    <row r="6" spans="1:9" ht="15" customHeight="1" x14ac:dyDescent="0.2">
      <c r="A6" s="20">
        <v>2</v>
      </c>
      <c r="B6" s="8" t="s">
        <v>6</v>
      </c>
      <c r="D6" s="7" t="s">
        <v>118</v>
      </c>
    </row>
    <row r="7" spans="1:9" ht="15" customHeight="1" x14ac:dyDescent="0.2">
      <c r="A7" s="20">
        <v>3</v>
      </c>
      <c r="B7" s="8" t="s">
        <v>7</v>
      </c>
      <c r="D7" s="7" t="s">
        <v>34</v>
      </c>
    </row>
    <row r="8" spans="1:9" ht="15" customHeight="1" x14ac:dyDescent="0.2">
      <c r="A8" s="20">
        <v>4</v>
      </c>
      <c r="B8" s="27" t="s">
        <v>8</v>
      </c>
      <c r="C8" s="28"/>
      <c r="D8" s="29" t="s">
        <v>35</v>
      </c>
      <c r="E8" s="28"/>
    </row>
    <row r="9" spans="1:9" ht="15" customHeight="1" x14ac:dyDescent="0.2">
      <c r="A9" s="20">
        <v>5</v>
      </c>
      <c r="B9" s="27" t="s">
        <v>9</v>
      </c>
      <c r="C9" s="28"/>
      <c r="D9" s="29" t="s">
        <v>36</v>
      </c>
      <c r="E9" s="28"/>
    </row>
    <row r="10" spans="1:9" s="25" customFormat="1" ht="15" customHeight="1" x14ac:dyDescent="0.2">
      <c r="A10" s="20">
        <v>6</v>
      </c>
      <c r="B10" s="27" t="s">
        <v>10</v>
      </c>
      <c r="C10" s="28"/>
      <c r="D10" s="29" t="s">
        <v>63</v>
      </c>
      <c r="E10" s="28"/>
    </row>
    <row r="11" spans="1:9" ht="15" customHeight="1" x14ac:dyDescent="0.2">
      <c r="A11" s="20">
        <v>7</v>
      </c>
      <c r="B11" s="8" t="s">
        <v>11</v>
      </c>
    </row>
    <row r="12" spans="1:9" ht="15" customHeight="1" x14ac:dyDescent="0.2">
      <c r="B12" s="8"/>
      <c r="D12" s="26" t="s">
        <v>17</v>
      </c>
      <c r="E12" s="26" t="s">
        <v>13</v>
      </c>
      <c r="F12" s="26" t="s">
        <v>14</v>
      </c>
      <c r="G12" s="120" t="s">
        <v>151</v>
      </c>
      <c r="H12" s="121"/>
      <c r="I12" s="26" t="s">
        <v>57</v>
      </c>
    </row>
    <row r="13" spans="1:9" ht="15" customHeight="1" x14ac:dyDescent="0.2">
      <c r="B13" s="8"/>
      <c r="D13" s="9" t="s">
        <v>100</v>
      </c>
      <c r="E13" s="9" t="s">
        <v>123</v>
      </c>
      <c r="F13" s="9" t="s">
        <v>174</v>
      </c>
      <c r="G13" s="118" t="s">
        <v>175</v>
      </c>
      <c r="H13" s="118"/>
      <c r="I13" s="31">
        <v>43876</v>
      </c>
    </row>
    <row r="14" spans="1:9" ht="15" customHeight="1" x14ac:dyDescent="0.2">
      <c r="B14" s="8"/>
      <c r="D14" s="9" t="s">
        <v>101</v>
      </c>
      <c r="E14" s="9" t="s">
        <v>124</v>
      </c>
      <c r="F14" s="30" t="s">
        <v>125</v>
      </c>
      <c r="G14" s="117" t="s">
        <v>126</v>
      </c>
      <c r="H14" s="117"/>
      <c r="I14" s="31">
        <v>43877</v>
      </c>
    </row>
    <row r="15" spans="1:9" ht="15" customHeight="1" x14ac:dyDescent="0.2">
      <c r="B15" s="8"/>
      <c r="D15" s="9" t="s">
        <v>102</v>
      </c>
      <c r="E15" s="9" t="s">
        <v>128</v>
      </c>
      <c r="F15" s="30" t="s">
        <v>154</v>
      </c>
      <c r="G15" s="117" t="s">
        <v>155</v>
      </c>
      <c r="H15" s="117"/>
      <c r="I15" s="31">
        <v>43883</v>
      </c>
    </row>
    <row r="16" spans="1:9" ht="15" customHeight="1" x14ac:dyDescent="0.2">
      <c r="B16" s="8"/>
      <c r="D16" s="9" t="s">
        <v>103</v>
      </c>
      <c r="E16" s="9" t="s">
        <v>129</v>
      </c>
      <c r="F16" s="30" t="s">
        <v>166</v>
      </c>
      <c r="G16" s="117" t="s">
        <v>167</v>
      </c>
      <c r="H16" s="117"/>
      <c r="I16" s="31">
        <v>43884</v>
      </c>
    </row>
    <row r="17" spans="2:9" ht="15" customHeight="1" x14ac:dyDescent="0.2">
      <c r="B17" s="8"/>
      <c r="D17" s="9" t="s">
        <v>104</v>
      </c>
      <c r="E17" s="9" t="s">
        <v>130</v>
      </c>
      <c r="F17" s="30" t="s">
        <v>152</v>
      </c>
      <c r="G17" s="117" t="s">
        <v>153</v>
      </c>
      <c r="H17" s="117"/>
      <c r="I17" s="31">
        <v>43155</v>
      </c>
    </row>
    <row r="18" spans="2:9" ht="15" customHeight="1" x14ac:dyDescent="0.2">
      <c r="B18" s="8"/>
      <c r="D18" s="10"/>
      <c r="E18" s="10"/>
      <c r="F18" s="11"/>
      <c r="G18" s="11"/>
      <c r="H18" s="11"/>
      <c r="I18" s="12"/>
    </row>
    <row r="19" spans="2:9" ht="15" customHeight="1" x14ac:dyDescent="0.2">
      <c r="B19" s="8"/>
      <c r="D19" s="26" t="s">
        <v>16</v>
      </c>
      <c r="E19" s="26" t="s">
        <v>13</v>
      </c>
      <c r="F19" s="26" t="s">
        <v>14</v>
      </c>
      <c r="G19" s="120" t="s">
        <v>15</v>
      </c>
      <c r="H19" s="121"/>
      <c r="I19" s="26" t="s">
        <v>57</v>
      </c>
    </row>
    <row r="20" spans="2:9" ht="15" customHeight="1" x14ac:dyDescent="0.2">
      <c r="B20" s="8"/>
      <c r="D20" s="9" t="s">
        <v>100</v>
      </c>
      <c r="E20" s="9" t="s">
        <v>131</v>
      </c>
      <c r="F20" s="9" t="s">
        <v>158</v>
      </c>
      <c r="G20" s="118" t="s">
        <v>159</v>
      </c>
      <c r="H20" s="118"/>
      <c r="I20" s="31">
        <v>43862</v>
      </c>
    </row>
    <row r="21" spans="2:9" ht="15" customHeight="1" x14ac:dyDescent="0.2">
      <c r="B21" s="8"/>
      <c r="D21" s="9" t="s">
        <v>101</v>
      </c>
      <c r="E21" s="9" t="s">
        <v>132</v>
      </c>
      <c r="F21" s="30" t="s">
        <v>168</v>
      </c>
      <c r="G21" s="117" t="s">
        <v>169</v>
      </c>
      <c r="H21" s="117"/>
      <c r="I21" s="31">
        <v>43862</v>
      </c>
    </row>
    <row r="22" spans="2:9" ht="15" customHeight="1" x14ac:dyDescent="0.2">
      <c r="B22" s="8"/>
      <c r="D22" s="9" t="s">
        <v>102</v>
      </c>
      <c r="E22" s="9" t="s">
        <v>129</v>
      </c>
      <c r="F22" s="30" t="s">
        <v>164</v>
      </c>
      <c r="G22" s="118" t="s">
        <v>165</v>
      </c>
      <c r="H22" s="118"/>
      <c r="I22" s="31">
        <v>43869</v>
      </c>
    </row>
    <row r="23" spans="2:9" ht="15" customHeight="1" x14ac:dyDescent="0.2">
      <c r="B23" s="8"/>
      <c r="D23" s="9" t="s">
        <v>103</v>
      </c>
      <c r="E23" s="9" t="s">
        <v>133</v>
      </c>
      <c r="F23" s="30" t="s">
        <v>176</v>
      </c>
      <c r="G23" s="118" t="s">
        <v>177</v>
      </c>
      <c r="H23" s="118"/>
      <c r="I23" s="31">
        <v>43869</v>
      </c>
    </row>
    <row r="24" spans="2:9" ht="15" customHeight="1" x14ac:dyDescent="0.2">
      <c r="B24" s="8"/>
      <c r="D24" s="9" t="s">
        <v>104</v>
      </c>
      <c r="E24" s="9" t="s">
        <v>134</v>
      </c>
      <c r="F24" s="30" t="s">
        <v>160</v>
      </c>
      <c r="G24" s="117" t="s">
        <v>161</v>
      </c>
      <c r="H24" s="117"/>
      <c r="I24" s="31">
        <v>43872</v>
      </c>
    </row>
    <row r="25" spans="2:9" ht="15" customHeight="1" x14ac:dyDescent="0.2">
      <c r="B25" s="8"/>
      <c r="D25" s="9" t="s">
        <v>105</v>
      </c>
      <c r="E25" s="9" t="s">
        <v>124</v>
      </c>
      <c r="F25" s="30" t="s">
        <v>135</v>
      </c>
      <c r="G25" s="117" t="s">
        <v>136</v>
      </c>
      <c r="H25" s="117"/>
      <c r="I25" s="31">
        <v>43872</v>
      </c>
    </row>
    <row r="26" spans="2:9" ht="15" customHeight="1" x14ac:dyDescent="0.2">
      <c r="B26" s="8"/>
      <c r="D26" s="10"/>
      <c r="E26" s="10"/>
      <c r="F26" s="11"/>
      <c r="G26" s="11"/>
      <c r="H26" s="11"/>
      <c r="I26" s="12"/>
    </row>
    <row r="27" spans="2:9" ht="15" customHeight="1" x14ac:dyDescent="0.2">
      <c r="B27" s="8"/>
      <c r="D27" s="26" t="s">
        <v>12</v>
      </c>
      <c r="E27" s="26" t="s">
        <v>13</v>
      </c>
      <c r="F27" s="26" t="s">
        <v>14</v>
      </c>
      <c r="G27" s="120" t="s">
        <v>15</v>
      </c>
      <c r="H27" s="121"/>
      <c r="I27" s="26" t="s">
        <v>57</v>
      </c>
    </row>
    <row r="28" spans="2:9" ht="15" customHeight="1" x14ac:dyDescent="0.2">
      <c r="B28" s="8"/>
      <c r="D28" s="9" t="s">
        <v>100</v>
      </c>
      <c r="E28" s="9" t="s">
        <v>128</v>
      </c>
      <c r="F28" s="9" t="s">
        <v>156</v>
      </c>
      <c r="G28" s="118" t="s">
        <v>157</v>
      </c>
      <c r="H28" s="118"/>
      <c r="I28" s="31">
        <v>43855</v>
      </c>
    </row>
    <row r="29" spans="2:9" ht="15" customHeight="1" x14ac:dyDescent="0.2">
      <c r="B29" s="8"/>
      <c r="D29" s="9" t="s">
        <v>101</v>
      </c>
      <c r="E29" s="9" t="s">
        <v>134</v>
      </c>
      <c r="F29" s="30" t="s">
        <v>162</v>
      </c>
      <c r="G29" s="117" t="s">
        <v>163</v>
      </c>
      <c r="H29" s="117"/>
      <c r="I29" s="31">
        <v>43855</v>
      </c>
    </row>
    <row r="30" spans="2:9" ht="15" customHeight="1" x14ac:dyDescent="0.2">
      <c r="B30" s="8"/>
      <c r="D30" s="9" t="s">
        <v>102</v>
      </c>
      <c r="E30" s="9" t="s">
        <v>142</v>
      </c>
      <c r="F30" s="30" t="s">
        <v>235</v>
      </c>
      <c r="G30" s="118" t="s">
        <v>236</v>
      </c>
      <c r="H30" s="118"/>
      <c r="I30" s="31">
        <v>43863</v>
      </c>
    </row>
    <row r="31" spans="2:9" ht="15" customHeight="1" x14ac:dyDescent="0.2">
      <c r="B31" s="8"/>
      <c r="D31" s="9" t="s">
        <v>103</v>
      </c>
      <c r="E31" s="9" t="s">
        <v>137</v>
      </c>
      <c r="F31" s="30" t="s">
        <v>172</v>
      </c>
      <c r="G31" s="118" t="s">
        <v>173</v>
      </c>
      <c r="H31" s="118"/>
      <c r="I31" s="31">
        <v>43863</v>
      </c>
    </row>
    <row r="32" spans="2:9" ht="15" customHeight="1" x14ac:dyDescent="0.2">
      <c r="B32" s="8"/>
      <c r="D32" s="9" t="s">
        <v>104</v>
      </c>
      <c r="E32" s="9" t="s">
        <v>138</v>
      </c>
      <c r="F32" s="30" t="s">
        <v>139</v>
      </c>
      <c r="G32" s="117" t="s">
        <v>140</v>
      </c>
      <c r="H32" s="117"/>
      <c r="I32" s="31">
        <v>43870</v>
      </c>
    </row>
    <row r="33" spans="1:9" ht="15" customHeight="1" x14ac:dyDescent="0.2">
      <c r="B33" s="8"/>
      <c r="D33" s="9" t="s">
        <v>105</v>
      </c>
      <c r="E33" s="9" t="s">
        <v>132</v>
      </c>
      <c r="F33" s="30" t="s">
        <v>170</v>
      </c>
      <c r="G33" s="117" t="s">
        <v>171</v>
      </c>
      <c r="H33" s="117"/>
      <c r="I33" s="31">
        <v>43870</v>
      </c>
    </row>
    <row r="34" spans="1:9" ht="15" customHeight="1" x14ac:dyDescent="0.2">
      <c r="B34" s="8"/>
    </row>
    <row r="35" spans="1:9" ht="15" customHeight="1" x14ac:dyDescent="0.2">
      <c r="A35" s="20">
        <v>8</v>
      </c>
      <c r="B35" s="8" t="s">
        <v>18</v>
      </c>
    </row>
    <row r="36" spans="1:9" ht="15" customHeight="1" x14ac:dyDescent="0.2">
      <c r="B36" s="8"/>
      <c r="D36" s="13" t="s">
        <v>50</v>
      </c>
      <c r="E36" s="13"/>
      <c r="F36" s="13"/>
      <c r="G36" s="13"/>
      <c r="H36" s="13"/>
    </row>
    <row r="37" spans="1:9" ht="15" customHeight="1" x14ac:dyDescent="0.2">
      <c r="B37" s="8"/>
      <c r="D37" s="13" t="s">
        <v>51</v>
      </c>
      <c r="E37" s="13"/>
      <c r="F37" s="13"/>
      <c r="G37" s="13"/>
      <c r="H37" s="13"/>
    </row>
    <row r="38" spans="1:9" ht="15" customHeight="1" x14ac:dyDescent="0.2">
      <c r="B38" s="8"/>
      <c r="D38" s="13" t="s">
        <v>19</v>
      </c>
      <c r="E38" s="13"/>
      <c r="F38" s="13"/>
      <c r="G38" s="13"/>
      <c r="H38" s="13"/>
    </row>
    <row r="39" spans="1:9" ht="15" customHeight="1" x14ac:dyDescent="0.2">
      <c r="B39" s="8"/>
      <c r="D39" s="13" t="s">
        <v>52</v>
      </c>
      <c r="E39" s="13"/>
      <c r="F39" s="13"/>
      <c r="G39" s="13"/>
      <c r="H39" s="13"/>
    </row>
    <row r="40" spans="1:9" ht="15" customHeight="1" x14ac:dyDescent="0.2">
      <c r="B40" s="8"/>
      <c r="D40" s="13" t="s">
        <v>20</v>
      </c>
      <c r="E40" s="13"/>
      <c r="F40" s="13"/>
      <c r="G40" s="13"/>
      <c r="H40" s="13"/>
    </row>
    <row r="41" spans="1:9" ht="15" customHeight="1" x14ac:dyDescent="0.2">
      <c r="B41" s="8"/>
      <c r="D41" s="13" t="s">
        <v>150</v>
      </c>
      <c r="E41" s="13"/>
      <c r="F41" s="13"/>
      <c r="G41" s="13"/>
      <c r="H41" s="13"/>
    </row>
    <row r="42" spans="1:9" ht="15" customHeight="1" x14ac:dyDescent="0.2">
      <c r="B42" s="8"/>
      <c r="D42" s="13" t="s">
        <v>53</v>
      </c>
      <c r="E42" s="13"/>
      <c r="F42" s="13"/>
      <c r="G42" s="13"/>
      <c r="H42" s="13"/>
    </row>
    <row r="43" spans="1:9" ht="15" customHeight="1" x14ac:dyDescent="0.2">
      <c r="B43" s="8"/>
      <c r="D43" s="13" t="s">
        <v>54</v>
      </c>
      <c r="E43" s="13"/>
      <c r="F43" s="13"/>
      <c r="G43" s="13"/>
      <c r="H43" s="13"/>
    </row>
    <row r="44" spans="1:9" ht="15" customHeight="1" x14ac:dyDescent="0.2">
      <c r="B44" s="8"/>
      <c r="D44" s="13" t="s">
        <v>55</v>
      </c>
      <c r="E44" s="13"/>
      <c r="F44" s="13"/>
      <c r="G44" s="13"/>
      <c r="H44" s="13"/>
    </row>
    <row r="45" spans="1:9" ht="15" customHeight="1" x14ac:dyDescent="0.2">
      <c r="B45" s="8"/>
      <c r="D45" s="13" t="s">
        <v>149</v>
      </c>
      <c r="E45" s="13"/>
      <c r="F45" s="13"/>
      <c r="G45" s="13"/>
      <c r="H45" s="13"/>
    </row>
    <row r="46" spans="1:9" ht="15" customHeight="1" x14ac:dyDescent="0.2">
      <c r="B46" s="8"/>
      <c r="D46" s="13" t="s">
        <v>56</v>
      </c>
      <c r="E46" s="13"/>
      <c r="F46" s="13"/>
      <c r="G46" s="13"/>
      <c r="H46" s="13"/>
    </row>
    <row r="47" spans="1:9" ht="15" customHeight="1" x14ac:dyDescent="0.2">
      <c r="A47" s="20">
        <v>9</v>
      </c>
      <c r="B47" s="8" t="s">
        <v>21</v>
      </c>
      <c r="D47" s="13"/>
      <c r="E47" s="13"/>
      <c r="F47" s="13"/>
      <c r="G47" s="13"/>
      <c r="H47" s="13"/>
    </row>
    <row r="48" spans="1:9" ht="15" customHeight="1" x14ac:dyDescent="0.2">
      <c r="B48" s="8"/>
      <c r="D48" s="13" t="s">
        <v>22</v>
      </c>
      <c r="E48" s="13"/>
      <c r="F48" s="13"/>
    </row>
    <row r="49" spans="1:9" ht="15" customHeight="1" x14ac:dyDescent="0.2">
      <c r="B49" s="8"/>
      <c r="D49" s="13" t="s">
        <v>23</v>
      </c>
      <c r="E49" s="13"/>
      <c r="F49" s="13"/>
    </row>
    <row r="50" spans="1:9" ht="15" customHeight="1" x14ac:dyDescent="0.2">
      <c r="B50" s="8"/>
      <c r="D50" s="13" t="s">
        <v>24</v>
      </c>
      <c r="E50" s="13"/>
      <c r="F50" s="13"/>
    </row>
    <row r="51" spans="1:9" ht="15" customHeight="1" x14ac:dyDescent="0.2">
      <c r="A51" s="20">
        <v>10</v>
      </c>
      <c r="B51" s="8" t="s">
        <v>25</v>
      </c>
    </row>
    <row r="52" spans="1:9" ht="15" customHeight="1" x14ac:dyDescent="0.2">
      <c r="B52" s="8"/>
      <c r="D52" s="13" t="s">
        <v>27</v>
      </c>
      <c r="E52" s="13"/>
    </row>
    <row r="53" spans="1:9" ht="15" customHeight="1" x14ac:dyDescent="0.2">
      <c r="B53" s="8"/>
      <c r="D53" s="13" t="s">
        <v>28</v>
      </c>
      <c r="E53" s="13"/>
    </row>
    <row r="54" spans="1:9" ht="15" customHeight="1" x14ac:dyDescent="0.2">
      <c r="A54" s="20">
        <v>11</v>
      </c>
      <c r="B54" s="8" t="s">
        <v>26</v>
      </c>
    </row>
    <row r="55" spans="1:9" ht="15" customHeight="1" x14ac:dyDescent="0.2">
      <c r="B55" s="8"/>
      <c r="D55" s="13" t="s">
        <v>29</v>
      </c>
      <c r="E55" s="13"/>
      <c r="F55" s="13"/>
      <c r="G55" s="13"/>
      <c r="H55" s="13"/>
      <c r="I55" s="14"/>
    </row>
    <row r="56" spans="1:9" ht="15" customHeight="1" x14ac:dyDescent="0.2">
      <c r="B56" s="8"/>
      <c r="D56" s="13" t="s">
        <v>30</v>
      </c>
      <c r="E56" s="13"/>
      <c r="F56" s="13"/>
      <c r="G56" s="13"/>
      <c r="H56" s="13"/>
      <c r="I56" s="14"/>
    </row>
    <row r="57" spans="1:9" ht="15" customHeight="1" x14ac:dyDescent="0.2">
      <c r="B57" s="8"/>
      <c r="D57" s="13" t="s">
        <v>31</v>
      </c>
      <c r="E57" s="13"/>
      <c r="F57" s="13"/>
      <c r="G57" s="13"/>
      <c r="H57" s="13"/>
      <c r="I57" s="14"/>
    </row>
    <row r="58" spans="1:9" ht="15" customHeight="1" x14ac:dyDescent="0.2">
      <c r="B58" s="8"/>
      <c r="D58" s="13" t="s">
        <v>32</v>
      </c>
      <c r="E58" s="13"/>
      <c r="F58" s="13"/>
      <c r="G58" s="13"/>
      <c r="H58" s="13"/>
      <c r="I58" s="14"/>
    </row>
    <row r="59" spans="1:9" ht="15" customHeight="1" x14ac:dyDescent="0.2">
      <c r="B59" s="8"/>
      <c r="D59" s="13" t="s">
        <v>33</v>
      </c>
      <c r="E59" s="15"/>
      <c r="F59" s="15"/>
      <c r="G59" s="15"/>
      <c r="H59" s="15"/>
      <c r="I59" s="14"/>
    </row>
    <row r="60" spans="1:9" x14ac:dyDescent="0.2">
      <c r="B60" s="8"/>
    </row>
    <row r="61" spans="1:9" x14ac:dyDescent="0.2">
      <c r="B61" s="8"/>
    </row>
    <row r="62" spans="1:9" x14ac:dyDescent="0.2">
      <c r="B62" s="8"/>
    </row>
    <row r="63" spans="1:9" x14ac:dyDescent="0.2">
      <c r="B63" s="8"/>
    </row>
    <row r="64" spans="1:9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</sheetData>
  <mergeCells count="24">
    <mergeCell ref="A1:I1"/>
    <mergeCell ref="G28:H28"/>
    <mergeCell ref="G33:H33"/>
    <mergeCell ref="G14:H14"/>
    <mergeCell ref="G24:H24"/>
    <mergeCell ref="G19:H19"/>
    <mergeCell ref="G12:H12"/>
    <mergeCell ref="G25:H25"/>
    <mergeCell ref="G29:H29"/>
    <mergeCell ref="G27:H27"/>
    <mergeCell ref="E3:H3"/>
    <mergeCell ref="E4:H4"/>
    <mergeCell ref="E5:H5"/>
    <mergeCell ref="G20:H20"/>
    <mergeCell ref="G21:H21"/>
    <mergeCell ref="G17:H17"/>
    <mergeCell ref="G32:H32"/>
    <mergeCell ref="G31:H31"/>
    <mergeCell ref="G13:H13"/>
    <mergeCell ref="G15:H15"/>
    <mergeCell ref="G16:H16"/>
    <mergeCell ref="G23:H23"/>
    <mergeCell ref="G22:H22"/>
    <mergeCell ref="G30:H30"/>
  </mergeCells>
  <phoneticPr fontId="1"/>
  <printOptions horizontalCentered="1"/>
  <pageMargins left="0" right="0" top="0" bottom="0" header="0" footer="0.31496062992125984"/>
  <pageSetup paperSize="9" scale="92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zoomScale="112" zoomScaleNormal="112" workbookViewId="0">
      <selection activeCell="F21" sqref="F21"/>
    </sheetView>
  </sheetViews>
  <sheetFormatPr defaultColWidth="9" defaultRowHeight="13.2" x14ac:dyDescent="0.2"/>
  <cols>
    <col min="1" max="1" width="6.33203125" style="23" customWidth="1"/>
    <col min="2" max="6" width="15.21875" style="24" customWidth="1"/>
    <col min="7" max="16384" width="9" style="24"/>
  </cols>
  <sheetData>
    <row r="1" spans="1:6" s="22" customFormat="1" ht="22.5" customHeight="1" x14ac:dyDescent="0.2">
      <c r="A1" s="124" t="s">
        <v>117</v>
      </c>
      <c r="B1" s="124"/>
      <c r="C1" s="124"/>
      <c r="D1" s="124"/>
      <c r="E1" s="124"/>
      <c r="F1" s="124"/>
    </row>
    <row r="2" spans="1:6" ht="22.5" customHeight="1" x14ac:dyDescent="0.2"/>
    <row r="3" spans="1:6" ht="32.25" customHeight="1" thickBot="1" x14ac:dyDescent="0.25">
      <c r="A3" s="123" t="s">
        <v>59</v>
      </c>
      <c r="B3" s="123"/>
      <c r="C3" s="123"/>
      <c r="D3" s="123"/>
      <c r="E3" s="123"/>
      <c r="F3" s="123"/>
    </row>
    <row r="4" spans="1:6" s="57" customFormat="1" ht="22.5" customHeight="1" thickBot="1" x14ac:dyDescent="0.25">
      <c r="A4" s="32"/>
      <c r="B4" s="54" t="s">
        <v>64</v>
      </c>
      <c r="C4" s="102" t="s">
        <v>65</v>
      </c>
      <c r="D4" s="55" t="s">
        <v>66</v>
      </c>
      <c r="E4" s="108" t="s">
        <v>67</v>
      </c>
      <c r="F4" s="56" t="s">
        <v>68</v>
      </c>
    </row>
    <row r="5" spans="1:6" ht="22.5" customHeight="1" thickTop="1" x14ac:dyDescent="0.2">
      <c r="A5" s="33" t="s">
        <v>88</v>
      </c>
      <c r="B5" s="34" t="s">
        <v>123</v>
      </c>
      <c r="C5" s="35" t="s">
        <v>124</v>
      </c>
      <c r="D5" s="35" t="s">
        <v>128</v>
      </c>
      <c r="E5" s="35" t="s">
        <v>129</v>
      </c>
      <c r="F5" s="36" t="s">
        <v>142</v>
      </c>
    </row>
    <row r="6" spans="1:6" ht="22.5" customHeight="1" x14ac:dyDescent="0.2">
      <c r="A6" s="48" t="s">
        <v>85</v>
      </c>
      <c r="B6" s="38" t="str">
        <f>'組み合わせ　6年生'!B5</f>
        <v>トリプレッタSC</v>
      </c>
      <c r="C6" s="39" t="str">
        <f>'組み合わせ　6年生'!B13</f>
        <v>ルキナス印西</v>
      </c>
      <c r="D6" s="46" t="str">
        <f>'組み合わせ　6年生'!B21</f>
        <v>東習志野FC</v>
      </c>
      <c r="E6" s="46" t="str">
        <f>'組み合わせ　6年生'!B29</f>
        <v>咲が丘SC</v>
      </c>
      <c r="F6" s="47" t="str">
        <f>'組み合わせ　6年生'!B37</f>
        <v>南行徳FC</v>
      </c>
    </row>
    <row r="7" spans="1:6" ht="22.5" customHeight="1" x14ac:dyDescent="0.2">
      <c r="A7" s="37" t="s">
        <v>89</v>
      </c>
      <c r="B7" s="38" t="s">
        <v>124</v>
      </c>
      <c r="C7" s="39" t="s">
        <v>134</v>
      </c>
      <c r="D7" s="46" t="s">
        <v>141</v>
      </c>
      <c r="E7" s="46" t="s">
        <v>131</v>
      </c>
      <c r="F7" s="47" t="s">
        <v>132</v>
      </c>
    </row>
    <row r="8" spans="1:6" ht="22.5" customHeight="1" thickBot="1" x14ac:dyDescent="0.25">
      <c r="A8" s="62" t="s">
        <v>86</v>
      </c>
      <c r="B8" s="44" t="str">
        <f>'組み合わせ　6年生'!B7</f>
        <v>篠崎サッカークラブ</v>
      </c>
      <c r="C8" s="63" t="str">
        <f>'組み合わせ　6年生'!B15</f>
        <v>南市川JFC</v>
      </c>
      <c r="D8" s="63" t="str">
        <f>'組み合わせ　6年生'!B23</f>
        <v>大和田FC</v>
      </c>
      <c r="E8" s="107" t="str">
        <f>'組み合わせ　6年生'!B31</f>
        <v>新浜FC</v>
      </c>
      <c r="F8" s="41" t="str">
        <f>'組み合わせ　6年生'!B39</f>
        <v>市川北FC</v>
      </c>
    </row>
    <row r="9" spans="1:6" ht="22.5" customHeight="1" x14ac:dyDescent="0.2"/>
    <row r="10" spans="1:6" ht="32.25" customHeight="1" thickBot="1" x14ac:dyDescent="0.25">
      <c r="A10" s="123" t="s">
        <v>58</v>
      </c>
      <c r="B10" s="123"/>
      <c r="C10" s="123"/>
      <c r="D10" s="123"/>
    </row>
    <row r="11" spans="1:6" s="57" customFormat="1" ht="22.5" customHeight="1" thickBot="1" x14ac:dyDescent="0.25">
      <c r="A11" s="32"/>
      <c r="B11" s="58" t="s">
        <v>69</v>
      </c>
      <c r="C11" s="59" t="s">
        <v>70</v>
      </c>
      <c r="D11" s="60" t="s">
        <v>71</v>
      </c>
    </row>
    <row r="12" spans="1:6" ht="22.5" customHeight="1" thickTop="1" x14ac:dyDescent="0.2">
      <c r="A12" s="33" t="s">
        <v>88</v>
      </c>
      <c r="B12" s="34" t="s">
        <v>131</v>
      </c>
      <c r="C12" s="42" t="s">
        <v>129</v>
      </c>
      <c r="D12" s="36" t="s">
        <v>134</v>
      </c>
    </row>
    <row r="13" spans="1:6" ht="22.5" customHeight="1" x14ac:dyDescent="0.2">
      <c r="A13" s="48" t="s">
        <v>85</v>
      </c>
      <c r="B13" s="49" t="s">
        <v>202</v>
      </c>
      <c r="C13" s="52" t="s">
        <v>203</v>
      </c>
      <c r="D13" s="50" t="s">
        <v>204</v>
      </c>
    </row>
    <row r="14" spans="1:6" ht="22.5" customHeight="1" x14ac:dyDescent="0.2">
      <c r="A14" s="37" t="s">
        <v>89</v>
      </c>
      <c r="B14" s="38" t="s">
        <v>128</v>
      </c>
      <c r="C14" s="43" t="s">
        <v>141</v>
      </c>
      <c r="D14" s="40" t="s">
        <v>129</v>
      </c>
    </row>
    <row r="15" spans="1:6" ht="22.5" customHeight="1" thickBot="1" x14ac:dyDescent="0.25">
      <c r="A15" s="103" t="s">
        <v>86</v>
      </c>
      <c r="B15" s="53" t="s">
        <v>184</v>
      </c>
      <c r="C15" s="51" t="s">
        <v>205</v>
      </c>
      <c r="D15" s="47" t="s">
        <v>206</v>
      </c>
    </row>
    <row r="16" spans="1:6" ht="22.5" customHeight="1" thickTop="1" x14ac:dyDescent="0.2">
      <c r="A16" s="33" t="s">
        <v>88</v>
      </c>
      <c r="B16" s="34" t="s">
        <v>132</v>
      </c>
      <c r="C16" s="42" t="s">
        <v>133</v>
      </c>
      <c r="D16" s="36" t="s">
        <v>138</v>
      </c>
    </row>
    <row r="17" spans="1:4" ht="22.5" customHeight="1" x14ac:dyDescent="0.2">
      <c r="A17" s="48" t="s">
        <v>85</v>
      </c>
      <c r="B17" s="53" t="s">
        <v>207</v>
      </c>
      <c r="C17" s="51" t="s">
        <v>208</v>
      </c>
      <c r="D17" s="47" t="s">
        <v>209</v>
      </c>
    </row>
    <row r="18" spans="1:4" ht="22.5" customHeight="1" x14ac:dyDescent="0.2">
      <c r="A18" s="37" t="s">
        <v>89</v>
      </c>
      <c r="B18" s="53" t="s">
        <v>142</v>
      </c>
      <c r="C18" s="51" t="s">
        <v>128</v>
      </c>
      <c r="D18" s="47" t="s">
        <v>137</v>
      </c>
    </row>
    <row r="19" spans="1:4" ht="22.5" customHeight="1" thickBot="1" x14ac:dyDescent="0.25">
      <c r="A19" s="62" t="s">
        <v>86</v>
      </c>
      <c r="B19" s="44" t="s">
        <v>210</v>
      </c>
      <c r="C19" s="45" t="s">
        <v>211</v>
      </c>
      <c r="D19" s="41" t="s">
        <v>212</v>
      </c>
    </row>
    <row r="20" spans="1:4" ht="22.5" customHeight="1" x14ac:dyDescent="0.2"/>
    <row r="21" spans="1:4" ht="32.25" customHeight="1" thickBot="1" x14ac:dyDescent="0.25">
      <c r="A21" s="123" t="s">
        <v>60</v>
      </c>
      <c r="B21" s="123"/>
      <c r="C21" s="123"/>
      <c r="D21" s="123"/>
    </row>
    <row r="22" spans="1:4" s="57" customFormat="1" ht="22.5" customHeight="1" thickBot="1" x14ac:dyDescent="0.25">
      <c r="A22" s="32"/>
      <c r="B22" s="110" t="s">
        <v>72</v>
      </c>
      <c r="C22" s="59" t="s">
        <v>73</v>
      </c>
      <c r="D22" s="61" t="s">
        <v>74</v>
      </c>
    </row>
    <row r="23" spans="1:4" ht="22.5" customHeight="1" thickTop="1" x14ac:dyDescent="0.2">
      <c r="A23" s="33" t="s">
        <v>88</v>
      </c>
      <c r="B23" s="34" t="s">
        <v>128</v>
      </c>
      <c r="C23" s="42" t="s">
        <v>142</v>
      </c>
      <c r="D23" s="36" t="s">
        <v>138</v>
      </c>
    </row>
    <row r="24" spans="1:4" ht="22.5" customHeight="1" x14ac:dyDescent="0.2">
      <c r="A24" s="48" t="s">
        <v>85</v>
      </c>
      <c r="B24" s="49" t="s">
        <v>213</v>
      </c>
      <c r="C24" s="52" t="s">
        <v>214</v>
      </c>
      <c r="D24" s="50" t="s">
        <v>215</v>
      </c>
    </row>
    <row r="25" spans="1:4" ht="22.5" customHeight="1" x14ac:dyDescent="0.2">
      <c r="A25" s="37" t="s">
        <v>89</v>
      </c>
      <c r="B25" s="38" t="s">
        <v>129</v>
      </c>
      <c r="C25" s="43" t="s">
        <v>128</v>
      </c>
      <c r="D25" s="40" t="s">
        <v>143</v>
      </c>
    </row>
    <row r="26" spans="1:4" ht="22.5" customHeight="1" thickBot="1" x14ac:dyDescent="0.25">
      <c r="A26" s="103" t="s">
        <v>86</v>
      </c>
      <c r="B26" s="53" t="s">
        <v>216</v>
      </c>
      <c r="C26" s="51" t="s">
        <v>217</v>
      </c>
      <c r="D26" s="47" t="s">
        <v>218</v>
      </c>
    </row>
    <row r="27" spans="1:4" ht="22.5" customHeight="1" thickTop="1" x14ac:dyDescent="0.2">
      <c r="A27" s="33" t="s">
        <v>88</v>
      </c>
      <c r="B27" s="34" t="s">
        <v>134</v>
      </c>
      <c r="C27" s="42" t="s">
        <v>137</v>
      </c>
      <c r="D27" s="36" t="s">
        <v>132</v>
      </c>
    </row>
    <row r="28" spans="1:4" ht="22.5" customHeight="1" x14ac:dyDescent="0.2">
      <c r="A28" s="48" t="s">
        <v>85</v>
      </c>
      <c r="B28" s="109" t="s">
        <v>219</v>
      </c>
      <c r="C28" s="51" t="s">
        <v>220</v>
      </c>
      <c r="D28" s="47" t="s">
        <v>221</v>
      </c>
    </row>
    <row r="29" spans="1:4" ht="22.5" customHeight="1" x14ac:dyDescent="0.2">
      <c r="A29" s="37" t="s">
        <v>89</v>
      </c>
      <c r="B29" s="53" t="s">
        <v>133</v>
      </c>
      <c r="C29" s="51" t="s">
        <v>143</v>
      </c>
      <c r="D29" s="47" t="s">
        <v>141</v>
      </c>
    </row>
    <row r="30" spans="1:4" ht="22.5" customHeight="1" thickBot="1" x14ac:dyDescent="0.25">
      <c r="A30" s="62" t="s">
        <v>86</v>
      </c>
      <c r="B30" s="44" t="s">
        <v>222</v>
      </c>
      <c r="C30" s="45" t="s">
        <v>223</v>
      </c>
      <c r="D30" s="41" t="s">
        <v>224</v>
      </c>
    </row>
  </sheetData>
  <mergeCells count="4">
    <mergeCell ref="A10:D10"/>
    <mergeCell ref="A21:D21"/>
    <mergeCell ref="A3:F3"/>
    <mergeCell ref="A1:F1"/>
  </mergeCells>
  <phoneticPr fontId="1"/>
  <printOptions horizontalCentered="1"/>
  <pageMargins left="0" right="0" top="0" bottom="0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V58"/>
  <sheetViews>
    <sheetView tabSelected="1" zoomScaleNormal="100" workbookViewId="0">
      <selection activeCell="K16" sqref="K16"/>
    </sheetView>
  </sheetViews>
  <sheetFormatPr defaultColWidth="9" defaultRowHeight="13.2" x14ac:dyDescent="0.2"/>
  <cols>
    <col min="1" max="1" width="3.88671875" style="19" customWidth="1"/>
    <col min="2" max="2" width="15.33203125" style="19" customWidth="1"/>
    <col min="3" max="22" width="5" style="19" customWidth="1"/>
    <col min="23" max="16384" width="9" style="19"/>
  </cols>
  <sheetData>
    <row r="1" spans="1:22" s="17" customFormat="1" ht="18" customHeight="1" x14ac:dyDescent="0.2">
      <c r="A1" s="187" t="s">
        <v>106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2" spans="1:22" s="17" customFormat="1" ht="18" customHeight="1" x14ac:dyDescent="0.2">
      <c r="A2" s="94"/>
      <c r="B2" s="125" t="s">
        <v>195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22" s="17" customFormat="1" ht="18" customHeight="1" thickBot="1" x14ac:dyDescent="0.25">
      <c r="A3" s="66"/>
      <c r="B3" s="95" t="s">
        <v>90</v>
      </c>
      <c r="C3" s="126" t="str">
        <f>B4</f>
        <v>新浦安ユナイテッド</v>
      </c>
      <c r="D3" s="127"/>
      <c r="E3" s="127"/>
      <c r="F3" s="127" t="str">
        <f>B5</f>
        <v>中山FC</v>
      </c>
      <c r="G3" s="127"/>
      <c r="H3" s="127"/>
      <c r="I3" s="127" t="str">
        <f>B6</f>
        <v>舞浜ファルコンズ</v>
      </c>
      <c r="J3" s="127"/>
      <c r="K3" s="127"/>
      <c r="L3" s="127" t="str">
        <f>B7</f>
        <v>菅野ＦＣ</v>
      </c>
      <c r="M3" s="127"/>
      <c r="N3" s="128"/>
      <c r="O3" s="68" t="s">
        <v>75</v>
      </c>
      <c r="P3" s="69" t="s">
        <v>76</v>
      </c>
      <c r="Q3" s="69" t="s">
        <v>77</v>
      </c>
      <c r="R3" s="69" t="s">
        <v>78</v>
      </c>
      <c r="S3" s="69" t="s">
        <v>79</v>
      </c>
      <c r="T3" s="69" t="s">
        <v>80</v>
      </c>
      <c r="U3" s="70" t="s">
        <v>81</v>
      </c>
      <c r="V3" s="69" t="s">
        <v>82</v>
      </c>
    </row>
    <row r="4" spans="1:22" s="17" customFormat="1" ht="18" customHeight="1" thickTop="1" x14ac:dyDescent="0.2">
      <c r="A4" s="67" t="s">
        <v>88</v>
      </c>
      <c r="B4" s="71" t="s">
        <v>128</v>
      </c>
      <c r="C4" s="89"/>
      <c r="D4" s="90"/>
      <c r="E4" s="91"/>
      <c r="F4" s="72"/>
      <c r="G4" s="72"/>
      <c r="H4" s="72"/>
      <c r="I4" s="72"/>
      <c r="J4" s="72"/>
      <c r="K4" s="72"/>
      <c r="L4" s="72"/>
      <c r="M4" s="72"/>
      <c r="N4" s="73"/>
      <c r="O4" s="74">
        <f>COUNTIF(C4:N4,"○")*1</f>
        <v>0</v>
      </c>
      <c r="P4" s="75">
        <f>COUNTIF(C4:N4,"●")*1</f>
        <v>0</v>
      </c>
      <c r="Q4" s="75">
        <f>COUNTIF(C4:N4,"△")*1</f>
        <v>0</v>
      </c>
      <c r="R4" s="76">
        <f>C4+F4+I4+L4</f>
        <v>0</v>
      </c>
      <c r="S4" s="76">
        <f>E4+H4+K4+N4</f>
        <v>0</v>
      </c>
      <c r="T4" s="76">
        <f>R4-S4</f>
        <v>0</v>
      </c>
      <c r="U4" s="77">
        <f>COUNTIF(C4:N4,"○")*3+COUNTIF(C4:N4,"△")*1</f>
        <v>0</v>
      </c>
      <c r="V4" s="78"/>
    </row>
    <row r="5" spans="1:22" s="17" customFormat="1" ht="18" customHeight="1" x14ac:dyDescent="0.2">
      <c r="A5" s="64" t="s">
        <v>85</v>
      </c>
      <c r="B5" s="79" t="str">
        <f>C8</f>
        <v>中山FC</v>
      </c>
      <c r="C5" s="80"/>
      <c r="D5" s="81"/>
      <c r="E5" s="81"/>
      <c r="F5" s="92"/>
      <c r="G5" s="92"/>
      <c r="H5" s="92"/>
      <c r="I5" s="81"/>
      <c r="J5" s="81"/>
      <c r="K5" s="81"/>
      <c r="L5" s="81"/>
      <c r="M5" s="81"/>
      <c r="N5" s="82"/>
      <c r="O5" s="83">
        <f>COUNTIF(C5:N5,"○")*1</f>
        <v>0</v>
      </c>
      <c r="P5" s="84">
        <f>COUNTIF(C5:N5,"●")*1</f>
        <v>0</v>
      </c>
      <c r="Q5" s="84">
        <f>COUNTIF(C5:N5,"△")*1</f>
        <v>0</v>
      </c>
      <c r="R5" s="85">
        <f>C5+F5+I5+L5</f>
        <v>0</v>
      </c>
      <c r="S5" s="85">
        <f>E5+H5+K5+N5</f>
        <v>0</v>
      </c>
      <c r="T5" s="85">
        <f>R5-S5</f>
        <v>0</v>
      </c>
      <c r="U5" s="86">
        <f>COUNTIF(C5:N5,"○")*3+COUNTIF(C5:N5,"△")*1</f>
        <v>0</v>
      </c>
      <c r="V5" s="87"/>
    </row>
    <row r="6" spans="1:22" s="17" customFormat="1" ht="18" customHeight="1" x14ac:dyDescent="0.2">
      <c r="A6" s="64" t="s">
        <v>89</v>
      </c>
      <c r="B6" s="88" t="s">
        <v>201</v>
      </c>
      <c r="C6" s="80"/>
      <c r="D6" s="81"/>
      <c r="E6" s="81"/>
      <c r="F6" s="81"/>
      <c r="G6" s="81"/>
      <c r="H6" s="81"/>
      <c r="I6" s="92"/>
      <c r="J6" s="92"/>
      <c r="K6" s="92"/>
      <c r="L6" s="81"/>
      <c r="M6" s="81"/>
      <c r="N6" s="82"/>
      <c r="O6" s="83">
        <f>COUNTIF(C6:N6,"○")*1</f>
        <v>0</v>
      </c>
      <c r="P6" s="84">
        <f>COUNTIF(C6:N6,"●")*1</f>
        <v>0</v>
      </c>
      <c r="Q6" s="84">
        <f>COUNTIF(C6:N6,"△")*1</f>
        <v>0</v>
      </c>
      <c r="R6" s="85">
        <f>C6+F6+I6+L6</f>
        <v>0</v>
      </c>
      <c r="S6" s="85">
        <f>E6+H6+K6+N6</f>
        <v>0</v>
      </c>
      <c r="T6" s="85">
        <f>R6-S6</f>
        <v>0</v>
      </c>
      <c r="U6" s="86">
        <f>COUNTIF(C6:N6,"○")*3+COUNTIF(C6:N6,"△")*1</f>
        <v>0</v>
      </c>
      <c r="V6" s="87"/>
    </row>
    <row r="7" spans="1:22" s="17" customFormat="1" ht="18" customHeight="1" x14ac:dyDescent="0.2">
      <c r="A7" s="64" t="s">
        <v>86</v>
      </c>
      <c r="B7" s="79" t="str">
        <f>C9</f>
        <v>菅野ＦＣ</v>
      </c>
      <c r="C7" s="80"/>
      <c r="D7" s="81"/>
      <c r="E7" s="81"/>
      <c r="F7" s="81"/>
      <c r="G7" s="81"/>
      <c r="H7" s="81"/>
      <c r="I7" s="81"/>
      <c r="J7" s="81"/>
      <c r="K7" s="81"/>
      <c r="L7" s="92"/>
      <c r="M7" s="92"/>
      <c r="N7" s="93"/>
      <c r="O7" s="83">
        <f>COUNTIF(C7:N7,"○")*1</f>
        <v>0</v>
      </c>
      <c r="P7" s="84">
        <f>COUNTIF(C7:N7,"●")*1</f>
        <v>0</v>
      </c>
      <c r="Q7" s="84">
        <f>COUNTIF(C7:N7,"△")*1</f>
        <v>0</v>
      </c>
      <c r="R7" s="85">
        <f>C7+F7+I7+L7</f>
        <v>0</v>
      </c>
      <c r="S7" s="85">
        <f>E7+H7+K7+N7</f>
        <v>0</v>
      </c>
      <c r="T7" s="85">
        <f>R7-S7</f>
        <v>0</v>
      </c>
      <c r="U7" s="86">
        <f>COUNTIF(C7:N7,"○")*3+COUNTIF(C7:N7,"△")*1</f>
        <v>0</v>
      </c>
      <c r="V7" s="87"/>
    </row>
    <row r="8" spans="1:22" s="17" customFormat="1" ht="18" customHeight="1" x14ac:dyDescent="0.2">
      <c r="A8" s="96"/>
      <c r="B8" s="16" t="s">
        <v>83</v>
      </c>
      <c r="C8" s="179" t="s">
        <v>231</v>
      </c>
      <c r="D8" s="179"/>
      <c r="E8" s="179"/>
      <c r="F8" s="179"/>
      <c r="G8" s="179"/>
      <c r="H8" s="179"/>
      <c r="I8" s="96"/>
      <c r="J8" s="96"/>
      <c r="K8" s="96"/>
      <c r="L8" s="96"/>
      <c r="M8" s="96"/>
      <c r="N8" s="65"/>
      <c r="O8" s="65"/>
      <c r="P8" s="65"/>
      <c r="Q8" s="97">
        <f>SUM(R4:R7)</f>
        <v>0</v>
      </c>
      <c r="R8" s="97">
        <f>SUM(S4:S7)</f>
        <v>0</v>
      </c>
      <c r="S8" s="96">
        <f>Q8-R8</f>
        <v>0</v>
      </c>
      <c r="T8" s="96"/>
      <c r="U8" s="96"/>
      <c r="V8" s="98"/>
    </row>
    <row r="9" spans="1:22" s="17" customFormat="1" ht="18" customHeight="1" x14ac:dyDescent="0.2">
      <c r="A9" s="94"/>
      <c r="B9" s="16" t="s">
        <v>84</v>
      </c>
      <c r="C9" s="180" t="s">
        <v>216</v>
      </c>
      <c r="D9" s="180"/>
      <c r="E9" s="180"/>
      <c r="F9" s="180"/>
      <c r="G9" s="180"/>
      <c r="H9" s="180"/>
      <c r="I9" s="16"/>
      <c r="J9" s="16"/>
      <c r="K9" s="16"/>
    </row>
    <row r="10" spans="1:22" s="17" customFormat="1" ht="18" customHeight="1" x14ac:dyDescent="0.2">
      <c r="A10" s="94"/>
      <c r="B10" s="125" t="s">
        <v>196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22" s="17" customFormat="1" ht="18" customHeight="1" thickBot="1" x14ac:dyDescent="0.25">
      <c r="A11" s="66"/>
      <c r="B11" s="95" t="s">
        <v>91</v>
      </c>
      <c r="C11" s="126" t="str">
        <f>B12</f>
        <v>高州ホッパーズ</v>
      </c>
      <c r="D11" s="127"/>
      <c r="E11" s="127"/>
      <c r="F11" s="127" t="str">
        <f>B13</f>
        <v>新浜ＦＣ</v>
      </c>
      <c r="G11" s="127"/>
      <c r="H11" s="127"/>
      <c r="I11" s="127" t="str">
        <f>B14</f>
        <v>イーストジュニアFC</v>
      </c>
      <c r="J11" s="127"/>
      <c r="K11" s="127"/>
      <c r="L11" s="127" t="str">
        <f>B15</f>
        <v>大和田SC</v>
      </c>
      <c r="M11" s="127"/>
      <c r="N11" s="128"/>
      <c r="O11" s="68" t="s">
        <v>75</v>
      </c>
      <c r="P11" s="69" t="s">
        <v>76</v>
      </c>
      <c r="Q11" s="69" t="s">
        <v>77</v>
      </c>
      <c r="R11" s="69" t="s">
        <v>78</v>
      </c>
      <c r="S11" s="69" t="s">
        <v>79</v>
      </c>
      <c r="T11" s="69" t="s">
        <v>80</v>
      </c>
      <c r="U11" s="70" t="s">
        <v>81</v>
      </c>
      <c r="V11" s="69" t="s">
        <v>82</v>
      </c>
    </row>
    <row r="12" spans="1:22" s="17" customFormat="1" ht="18" customHeight="1" thickTop="1" x14ac:dyDescent="0.2">
      <c r="A12" s="67" t="s">
        <v>88</v>
      </c>
      <c r="B12" s="71" t="s">
        <v>134</v>
      </c>
      <c r="C12" s="89"/>
      <c r="D12" s="90"/>
      <c r="E12" s="91"/>
      <c r="F12" s="72">
        <v>2</v>
      </c>
      <c r="G12" s="72" t="s">
        <v>237</v>
      </c>
      <c r="H12" s="72">
        <v>2</v>
      </c>
      <c r="I12" s="72">
        <v>8</v>
      </c>
      <c r="J12" s="72" t="s">
        <v>238</v>
      </c>
      <c r="K12" s="72">
        <v>0</v>
      </c>
      <c r="L12" s="72">
        <v>8</v>
      </c>
      <c r="M12" s="72" t="s">
        <v>238</v>
      </c>
      <c r="N12" s="73">
        <v>0</v>
      </c>
      <c r="O12" s="74">
        <f>COUNTIF(C12:N12,"○")*1</f>
        <v>2</v>
      </c>
      <c r="P12" s="75">
        <f>COUNTIF(C12:N12,"●")*1</f>
        <v>0</v>
      </c>
      <c r="Q12" s="75">
        <f>COUNTIF(C12:N12,"△")*1</f>
        <v>1</v>
      </c>
      <c r="R12" s="76">
        <f>C12+F12+I12+L12</f>
        <v>18</v>
      </c>
      <c r="S12" s="76">
        <f>E12+H12+K12+N12</f>
        <v>2</v>
      </c>
      <c r="T12" s="76">
        <f>R12-S12</f>
        <v>16</v>
      </c>
      <c r="U12" s="77">
        <f>COUNTIF(C12:N12,"○")*3+COUNTIF(C12:N12,"△")*1</f>
        <v>7</v>
      </c>
      <c r="V12" s="78">
        <v>1</v>
      </c>
    </row>
    <row r="13" spans="1:22" s="17" customFormat="1" ht="18" customHeight="1" x14ac:dyDescent="0.2">
      <c r="A13" s="105" t="s">
        <v>85</v>
      </c>
      <c r="B13" s="106" t="str">
        <f>C16</f>
        <v>新浜ＦＣ</v>
      </c>
      <c r="C13" s="80">
        <v>2</v>
      </c>
      <c r="D13" s="81" t="s">
        <v>237</v>
      </c>
      <c r="E13" s="81">
        <v>2</v>
      </c>
      <c r="F13" s="92"/>
      <c r="G13" s="92"/>
      <c r="H13" s="92"/>
      <c r="I13" s="81">
        <v>1</v>
      </c>
      <c r="J13" s="81" t="s">
        <v>239</v>
      </c>
      <c r="K13" s="81">
        <v>2</v>
      </c>
      <c r="L13" s="81">
        <v>12</v>
      </c>
      <c r="M13" s="81" t="s">
        <v>238</v>
      </c>
      <c r="N13" s="82">
        <v>0</v>
      </c>
      <c r="O13" s="83">
        <f>COUNTIF(C13:N13,"○")*1</f>
        <v>1</v>
      </c>
      <c r="P13" s="84">
        <f>COUNTIF(C13:N13,"●")*1</f>
        <v>1</v>
      </c>
      <c r="Q13" s="84">
        <f>COUNTIF(C13:N13,"△")*1</f>
        <v>1</v>
      </c>
      <c r="R13" s="85">
        <f>C13+F13+I13+L13</f>
        <v>15</v>
      </c>
      <c r="S13" s="85">
        <f>E13+H13+K13+N13</f>
        <v>4</v>
      </c>
      <c r="T13" s="85">
        <f>R13-S13</f>
        <v>11</v>
      </c>
      <c r="U13" s="86">
        <f>COUNTIF(C13:N13,"○")*3+COUNTIF(C13:N13,"△")*1</f>
        <v>4</v>
      </c>
      <c r="V13" s="87">
        <v>3</v>
      </c>
    </row>
    <row r="14" spans="1:22" s="17" customFormat="1" ht="18" customHeight="1" x14ac:dyDescent="0.2">
      <c r="A14" s="64" t="s">
        <v>89</v>
      </c>
      <c r="B14" s="88" t="s">
        <v>133</v>
      </c>
      <c r="C14" s="80">
        <v>0</v>
      </c>
      <c r="D14" s="81" t="s">
        <v>239</v>
      </c>
      <c r="E14" s="81">
        <v>8</v>
      </c>
      <c r="F14" s="81">
        <v>2</v>
      </c>
      <c r="G14" s="81" t="s">
        <v>238</v>
      </c>
      <c r="H14" s="81">
        <v>1</v>
      </c>
      <c r="I14" s="92"/>
      <c r="J14" s="92"/>
      <c r="K14" s="92"/>
      <c r="L14" s="81">
        <v>6</v>
      </c>
      <c r="M14" s="81" t="s">
        <v>238</v>
      </c>
      <c r="N14" s="82">
        <v>0</v>
      </c>
      <c r="O14" s="83">
        <f>COUNTIF(C14:N14,"○")*1</f>
        <v>2</v>
      </c>
      <c r="P14" s="84">
        <f>COUNTIF(C14:N14,"●")*1</f>
        <v>1</v>
      </c>
      <c r="Q14" s="84">
        <f>COUNTIF(C14:N14,"△")*1</f>
        <v>0</v>
      </c>
      <c r="R14" s="85">
        <f>C14+F14+I14+L14</f>
        <v>8</v>
      </c>
      <c r="S14" s="85">
        <f>E14+H14+K14+N14</f>
        <v>9</v>
      </c>
      <c r="T14" s="85">
        <f>R14-S14</f>
        <v>-1</v>
      </c>
      <c r="U14" s="86">
        <f>COUNTIF(C14:N14,"○")*3+COUNTIF(C14:N14,"△")*1</f>
        <v>6</v>
      </c>
      <c r="V14" s="87">
        <v>2</v>
      </c>
    </row>
    <row r="15" spans="1:22" s="17" customFormat="1" ht="18" customHeight="1" x14ac:dyDescent="0.2">
      <c r="A15" s="64" t="s">
        <v>86</v>
      </c>
      <c r="B15" s="79" t="str">
        <f>C17</f>
        <v>大和田SC</v>
      </c>
      <c r="C15" s="80">
        <v>0</v>
      </c>
      <c r="D15" s="81" t="s">
        <v>239</v>
      </c>
      <c r="E15" s="81">
        <v>8</v>
      </c>
      <c r="F15" s="81">
        <v>0</v>
      </c>
      <c r="G15" s="81" t="s">
        <v>239</v>
      </c>
      <c r="H15" s="81">
        <v>12</v>
      </c>
      <c r="I15" s="81">
        <v>0</v>
      </c>
      <c r="J15" s="81" t="s">
        <v>239</v>
      </c>
      <c r="K15" s="81">
        <v>6</v>
      </c>
      <c r="L15" s="92"/>
      <c r="M15" s="92"/>
      <c r="N15" s="93"/>
      <c r="O15" s="83">
        <f>COUNTIF(C15:N15,"○")*1</f>
        <v>0</v>
      </c>
      <c r="P15" s="84">
        <f>COUNTIF(C15:N15,"●")*1</f>
        <v>3</v>
      </c>
      <c r="Q15" s="84">
        <f>COUNTIF(C15:N15,"△")*1</f>
        <v>0</v>
      </c>
      <c r="R15" s="85">
        <f>C15+F15+I15+L15</f>
        <v>0</v>
      </c>
      <c r="S15" s="85">
        <f>E15+H15+K15+N15</f>
        <v>26</v>
      </c>
      <c r="T15" s="85">
        <f>R15-S15</f>
        <v>-26</v>
      </c>
      <c r="U15" s="86">
        <f>COUNTIF(C15:N15,"○")*3+COUNTIF(C15:N15,"△")*1</f>
        <v>0</v>
      </c>
      <c r="V15" s="87">
        <v>4</v>
      </c>
    </row>
    <row r="16" spans="1:22" s="17" customFormat="1" ht="18" customHeight="1" x14ac:dyDescent="0.2">
      <c r="A16" s="96"/>
      <c r="B16" s="16" t="s">
        <v>83</v>
      </c>
      <c r="C16" s="179" t="s">
        <v>219</v>
      </c>
      <c r="D16" s="179"/>
      <c r="E16" s="179"/>
      <c r="F16" s="179"/>
      <c r="G16" s="179"/>
      <c r="H16" s="179"/>
      <c r="I16" s="96"/>
      <c r="J16" s="96"/>
      <c r="K16" s="96"/>
      <c r="L16" s="96"/>
      <c r="M16" s="96"/>
      <c r="N16" s="65"/>
      <c r="O16" s="65"/>
      <c r="P16" s="65"/>
      <c r="R16" s="97">
        <f>SUM(R12:R15)</f>
        <v>41</v>
      </c>
      <c r="S16" s="97">
        <f>SUM(S12:S15)</f>
        <v>41</v>
      </c>
      <c r="T16" s="96">
        <f>R16-S16</f>
        <v>0</v>
      </c>
      <c r="U16" s="96"/>
      <c r="V16" s="98"/>
    </row>
    <row r="17" spans="1:22" s="17" customFormat="1" ht="18" customHeight="1" x14ac:dyDescent="0.2">
      <c r="A17" s="94"/>
      <c r="B17" s="16" t="s">
        <v>84</v>
      </c>
      <c r="C17" s="180" t="s">
        <v>232</v>
      </c>
      <c r="D17" s="180"/>
      <c r="E17" s="180"/>
      <c r="F17" s="180"/>
      <c r="G17" s="180"/>
      <c r="H17" s="180"/>
      <c r="I17" s="16"/>
      <c r="J17" s="16"/>
      <c r="K17" s="16"/>
    </row>
    <row r="18" spans="1:22" s="17" customFormat="1" ht="18" customHeight="1" x14ac:dyDescent="0.2">
      <c r="A18" s="94"/>
      <c r="B18" s="125" t="s">
        <v>197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22" s="17" customFormat="1" ht="18" customHeight="1" thickBot="1" x14ac:dyDescent="0.25">
      <c r="A19" s="66"/>
      <c r="B19" s="95" t="s">
        <v>92</v>
      </c>
      <c r="C19" s="126" t="str">
        <f>B20</f>
        <v>FCギャルソン</v>
      </c>
      <c r="D19" s="127"/>
      <c r="E19" s="127"/>
      <c r="F19" s="127" t="str">
        <f>B21</f>
        <v>富貴島SC</v>
      </c>
      <c r="G19" s="127"/>
      <c r="H19" s="127"/>
      <c r="I19" s="127" t="str">
        <f>B22</f>
        <v>新浦安ユナイテッド</v>
      </c>
      <c r="J19" s="127"/>
      <c r="K19" s="127"/>
      <c r="L19" s="127" t="str">
        <f>B23</f>
        <v>市川KIFC</v>
      </c>
      <c r="M19" s="127"/>
      <c r="N19" s="128"/>
      <c r="O19" s="68" t="s">
        <v>75</v>
      </c>
      <c r="P19" s="69" t="s">
        <v>76</v>
      </c>
      <c r="Q19" s="69" t="s">
        <v>77</v>
      </c>
      <c r="R19" s="69" t="s">
        <v>78</v>
      </c>
      <c r="S19" s="69" t="s">
        <v>79</v>
      </c>
      <c r="T19" s="69" t="s">
        <v>80</v>
      </c>
      <c r="U19" s="70" t="s">
        <v>81</v>
      </c>
      <c r="V19" s="69" t="s">
        <v>82</v>
      </c>
    </row>
    <row r="20" spans="1:22" s="17" customFormat="1" ht="18" customHeight="1" thickTop="1" x14ac:dyDescent="0.2">
      <c r="A20" s="67" t="s">
        <v>88</v>
      </c>
      <c r="B20" s="71" t="s">
        <v>142</v>
      </c>
      <c r="C20" s="89"/>
      <c r="D20" s="90"/>
      <c r="E20" s="91"/>
      <c r="F20" s="72"/>
      <c r="G20" s="72"/>
      <c r="H20" s="72"/>
      <c r="I20" s="72"/>
      <c r="J20" s="72"/>
      <c r="K20" s="72"/>
      <c r="L20" s="72"/>
      <c r="M20" s="72"/>
      <c r="N20" s="73"/>
      <c r="O20" s="74">
        <f>COUNTIF(C20:N20,"○")*1</f>
        <v>0</v>
      </c>
      <c r="P20" s="75">
        <f>COUNTIF(C20:N20,"●")*1</f>
        <v>0</v>
      </c>
      <c r="Q20" s="75">
        <f>COUNTIF(C20:N20,"△")*1</f>
        <v>0</v>
      </c>
      <c r="R20" s="76">
        <f>C20+F20+I20+L20</f>
        <v>0</v>
      </c>
      <c r="S20" s="76">
        <f>E20+H20+K20+N20</f>
        <v>0</v>
      </c>
      <c r="T20" s="76">
        <f>R20-S20</f>
        <v>0</v>
      </c>
      <c r="U20" s="77">
        <f>COUNTIF(C20:N20,"○")*3+COUNTIF(C20:N20,"△")*1</f>
        <v>0</v>
      </c>
      <c r="V20" s="78"/>
    </row>
    <row r="21" spans="1:22" s="17" customFormat="1" ht="18" customHeight="1" x14ac:dyDescent="0.2">
      <c r="A21" s="64" t="s">
        <v>85</v>
      </c>
      <c r="B21" s="79" t="str">
        <f>C24</f>
        <v>富貴島SC</v>
      </c>
      <c r="C21" s="80"/>
      <c r="D21" s="81"/>
      <c r="E21" s="81"/>
      <c r="F21" s="92"/>
      <c r="G21" s="92"/>
      <c r="H21" s="92"/>
      <c r="I21" s="81"/>
      <c r="J21" s="81"/>
      <c r="K21" s="81"/>
      <c r="L21" s="81"/>
      <c r="M21" s="81"/>
      <c r="N21" s="82"/>
      <c r="O21" s="83">
        <f>COUNTIF(C21:N21,"○")*1</f>
        <v>0</v>
      </c>
      <c r="P21" s="84">
        <f>COUNTIF(C21:N21,"●")*1</f>
        <v>0</v>
      </c>
      <c r="Q21" s="84">
        <f>COUNTIF(C21:N21,"△")*1</f>
        <v>0</v>
      </c>
      <c r="R21" s="85">
        <f>C21+F21+I21+L21</f>
        <v>0</v>
      </c>
      <c r="S21" s="85">
        <f>E21+H21+K21+N21</f>
        <v>0</v>
      </c>
      <c r="T21" s="85">
        <f>R21-S21</f>
        <v>0</v>
      </c>
      <c r="U21" s="86">
        <f>COUNTIF(C21:N21,"○")*3+COUNTIF(C21:N21,"△")*1</f>
        <v>0</v>
      </c>
      <c r="V21" s="87"/>
    </row>
    <row r="22" spans="1:22" s="17" customFormat="1" ht="18" customHeight="1" x14ac:dyDescent="0.2">
      <c r="A22" s="64" t="s">
        <v>89</v>
      </c>
      <c r="B22" s="88" t="s">
        <v>128</v>
      </c>
      <c r="C22" s="80"/>
      <c r="D22" s="81"/>
      <c r="E22" s="81"/>
      <c r="F22" s="81"/>
      <c r="G22" s="81"/>
      <c r="H22" s="81"/>
      <c r="I22" s="92"/>
      <c r="J22" s="92"/>
      <c r="K22" s="92"/>
      <c r="L22" s="81"/>
      <c r="M22" s="81"/>
      <c r="N22" s="82"/>
      <c r="O22" s="83">
        <f>COUNTIF(C22:N22,"○")*1</f>
        <v>0</v>
      </c>
      <c r="P22" s="84">
        <f>COUNTIF(C22:N22,"●")*1</f>
        <v>0</v>
      </c>
      <c r="Q22" s="84">
        <f>COUNTIF(C22:N22,"△")*1</f>
        <v>0</v>
      </c>
      <c r="R22" s="85">
        <f>C22+F22+I22+L22</f>
        <v>0</v>
      </c>
      <c r="S22" s="85">
        <f>E22+H22+K22+N22</f>
        <v>0</v>
      </c>
      <c r="T22" s="85">
        <f>R22-S22</f>
        <v>0</v>
      </c>
      <c r="U22" s="86">
        <f>COUNTIF(C22:N22,"○")*3+COUNTIF(C22:N22,"△")*1</f>
        <v>0</v>
      </c>
      <c r="V22" s="87"/>
    </row>
    <row r="23" spans="1:22" s="17" customFormat="1" ht="18" customHeight="1" x14ac:dyDescent="0.2">
      <c r="A23" s="64" t="s">
        <v>86</v>
      </c>
      <c r="B23" s="79" t="str">
        <f>C25</f>
        <v>市川KIFC</v>
      </c>
      <c r="C23" s="80"/>
      <c r="D23" s="81"/>
      <c r="E23" s="81"/>
      <c r="F23" s="81"/>
      <c r="G23" s="81"/>
      <c r="H23" s="81"/>
      <c r="I23" s="81"/>
      <c r="J23" s="81"/>
      <c r="K23" s="81"/>
      <c r="L23" s="92"/>
      <c r="M23" s="92"/>
      <c r="N23" s="93"/>
      <c r="O23" s="83">
        <f>COUNTIF(C23:N23,"○")*1</f>
        <v>0</v>
      </c>
      <c r="P23" s="84">
        <f>COUNTIF(C23:N23,"●")*1</f>
        <v>0</v>
      </c>
      <c r="Q23" s="84">
        <f>COUNTIF(C23:N23,"△")*1</f>
        <v>0</v>
      </c>
      <c r="R23" s="85">
        <f>C23+F23+I23+L23</f>
        <v>0</v>
      </c>
      <c r="S23" s="85">
        <f>E23+H23+K23+N23</f>
        <v>0</v>
      </c>
      <c r="T23" s="85">
        <f>R23-S23</f>
        <v>0</v>
      </c>
      <c r="U23" s="86">
        <f>COUNTIF(C23:N23,"○")*3+COUNTIF(C23:N23,"△")*1</f>
        <v>0</v>
      </c>
      <c r="V23" s="87"/>
    </row>
    <row r="24" spans="1:22" s="17" customFormat="1" ht="18" customHeight="1" x14ac:dyDescent="0.2">
      <c r="A24" s="96"/>
      <c r="B24" s="16" t="s">
        <v>83</v>
      </c>
      <c r="C24" s="179" t="s">
        <v>233</v>
      </c>
      <c r="D24" s="179"/>
      <c r="E24" s="179"/>
      <c r="F24" s="179"/>
      <c r="G24" s="179"/>
      <c r="H24" s="179"/>
      <c r="I24" s="96"/>
      <c r="J24" s="96"/>
      <c r="K24" s="96"/>
      <c r="L24" s="96"/>
      <c r="M24" s="96"/>
      <c r="N24" s="65"/>
      <c r="O24" s="65"/>
      <c r="P24" s="65"/>
      <c r="Q24" s="97">
        <f>SUM(R20:R23)</f>
        <v>0</v>
      </c>
      <c r="R24" s="97">
        <f>SUM(S20:S23)</f>
        <v>0</v>
      </c>
      <c r="S24" s="96">
        <f>Q24-R24</f>
        <v>0</v>
      </c>
      <c r="T24" s="96"/>
      <c r="U24" s="96"/>
      <c r="V24" s="98"/>
    </row>
    <row r="25" spans="1:22" s="17" customFormat="1" ht="18" customHeight="1" x14ac:dyDescent="0.2">
      <c r="A25" s="94"/>
      <c r="B25" s="16" t="s">
        <v>84</v>
      </c>
      <c r="C25" s="180" t="s">
        <v>234</v>
      </c>
      <c r="D25" s="180"/>
      <c r="E25" s="180"/>
      <c r="F25" s="180"/>
      <c r="G25" s="180"/>
      <c r="H25" s="180"/>
      <c r="I25" s="16"/>
      <c r="J25" s="16"/>
      <c r="K25" s="16"/>
    </row>
    <row r="26" spans="1:22" s="17" customFormat="1" ht="18" customHeight="1" x14ac:dyDescent="0.2">
      <c r="A26" s="94"/>
      <c r="B26" s="125" t="s">
        <v>198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1:22" s="17" customFormat="1" ht="18" customHeight="1" thickBot="1" x14ac:dyDescent="0.25">
      <c r="A27" s="66"/>
      <c r="B27" s="95" t="s">
        <v>93</v>
      </c>
      <c r="C27" s="126" t="str">
        <f>B28</f>
        <v>明海FC</v>
      </c>
      <c r="D27" s="127"/>
      <c r="E27" s="127"/>
      <c r="F27" s="127" t="str">
        <f>B29</f>
        <v>若宮ＦＣ</v>
      </c>
      <c r="G27" s="127"/>
      <c r="H27" s="127"/>
      <c r="I27" s="127" t="str">
        <f>B30</f>
        <v>見明川SC</v>
      </c>
      <c r="J27" s="127"/>
      <c r="K27" s="127"/>
      <c r="L27" s="127" t="str">
        <f>B31</f>
        <v>福栄ＦＣ</v>
      </c>
      <c r="M27" s="127"/>
      <c r="N27" s="128"/>
      <c r="O27" s="68" t="s">
        <v>75</v>
      </c>
      <c r="P27" s="69" t="s">
        <v>76</v>
      </c>
      <c r="Q27" s="69" t="s">
        <v>77</v>
      </c>
      <c r="R27" s="69" t="s">
        <v>78</v>
      </c>
      <c r="S27" s="69" t="s">
        <v>79</v>
      </c>
      <c r="T27" s="69" t="s">
        <v>80</v>
      </c>
      <c r="U27" s="70" t="s">
        <v>81</v>
      </c>
      <c r="V27" s="69" t="s">
        <v>82</v>
      </c>
    </row>
    <row r="28" spans="1:22" s="17" customFormat="1" ht="18" customHeight="1" thickTop="1" x14ac:dyDescent="0.2">
      <c r="A28" s="67" t="s">
        <v>88</v>
      </c>
      <c r="B28" s="71" t="s">
        <v>137</v>
      </c>
      <c r="C28" s="89"/>
      <c r="D28" s="90"/>
      <c r="E28" s="91"/>
      <c r="F28" s="72"/>
      <c r="G28" s="72"/>
      <c r="H28" s="72"/>
      <c r="I28" s="72"/>
      <c r="J28" s="72"/>
      <c r="K28" s="72"/>
      <c r="L28" s="72"/>
      <c r="M28" s="72"/>
      <c r="N28" s="73"/>
      <c r="O28" s="74">
        <f>COUNTIF(C28:N28,"○")*1</f>
        <v>0</v>
      </c>
      <c r="P28" s="75">
        <f>COUNTIF(C28:N28,"●")*1</f>
        <v>0</v>
      </c>
      <c r="Q28" s="75">
        <f>COUNTIF(C28:N28,"△")*1</f>
        <v>0</v>
      </c>
      <c r="R28" s="76">
        <f>C28+F28+I28+L28</f>
        <v>0</v>
      </c>
      <c r="S28" s="76">
        <f>E28+H28+K28+N28</f>
        <v>0</v>
      </c>
      <c r="T28" s="76">
        <f>R28-S28</f>
        <v>0</v>
      </c>
      <c r="U28" s="77">
        <f>COUNTIF(C28:N28,"○")*3+COUNTIF(C28:N28,"△")*1</f>
        <v>0</v>
      </c>
      <c r="V28" s="78"/>
    </row>
    <row r="29" spans="1:22" s="17" customFormat="1" ht="18" customHeight="1" x14ac:dyDescent="0.2">
      <c r="A29" s="64" t="s">
        <v>85</v>
      </c>
      <c r="B29" s="79" t="str">
        <f>C32</f>
        <v>若宮ＦＣ</v>
      </c>
      <c r="C29" s="80"/>
      <c r="D29" s="81"/>
      <c r="E29" s="81"/>
      <c r="F29" s="92"/>
      <c r="G29" s="92"/>
      <c r="H29" s="92"/>
      <c r="I29" s="81"/>
      <c r="J29" s="81"/>
      <c r="K29" s="81"/>
      <c r="L29" s="81"/>
      <c r="M29" s="81"/>
      <c r="N29" s="82"/>
      <c r="O29" s="83">
        <f>COUNTIF(C29:N29,"○")*1</f>
        <v>0</v>
      </c>
      <c r="P29" s="84">
        <f>COUNTIF(C29:N29,"●")*1</f>
        <v>0</v>
      </c>
      <c r="Q29" s="84">
        <f>COUNTIF(C29:N29,"△")*1</f>
        <v>0</v>
      </c>
      <c r="R29" s="85">
        <f>C29+F29+I29+L29</f>
        <v>0</v>
      </c>
      <c r="S29" s="85">
        <f>E29+H29+K29+N29</f>
        <v>0</v>
      </c>
      <c r="T29" s="85">
        <f>R29-S29</f>
        <v>0</v>
      </c>
      <c r="U29" s="86">
        <f>COUNTIF(C29:N29,"○")*3+COUNTIF(C29:N29,"△")*1</f>
        <v>0</v>
      </c>
      <c r="V29" s="87"/>
    </row>
    <row r="30" spans="1:22" s="17" customFormat="1" ht="18" customHeight="1" x14ac:dyDescent="0.2">
      <c r="A30" s="64" t="s">
        <v>89</v>
      </c>
      <c r="B30" s="88" t="s">
        <v>143</v>
      </c>
      <c r="C30" s="80"/>
      <c r="D30" s="81"/>
      <c r="E30" s="81"/>
      <c r="F30" s="81"/>
      <c r="G30" s="81"/>
      <c r="H30" s="81"/>
      <c r="I30" s="92"/>
      <c r="J30" s="92"/>
      <c r="K30" s="92"/>
      <c r="L30" s="81"/>
      <c r="M30" s="81"/>
      <c r="N30" s="82"/>
      <c r="O30" s="83">
        <f>COUNTIF(C30:N30,"○")*1</f>
        <v>0</v>
      </c>
      <c r="P30" s="84">
        <f>COUNTIF(C30:N30,"●")*1</f>
        <v>0</v>
      </c>
      <c r="Q30" s="84">
        <f>COUNTIF(C30:N30,"△")*1</f>
        <v>0</v>
      </c>
      <c r="R30" s="85">
        <f>C30+F30+I30+L30</f>
        <v>0</v>
      </c>
      <c r="S30" s="85">
        <f>E30+H30+K30+N30</f>
        <v>0</v>
      </c>
      <c r="T30" s="85">
        <f>R30-S30</f>
        <v>0</v>
      </c>
      <c r="U30" s="86">
        <f>COUNTIF(C30:N30,"○")*3+COUNTIF(C30:N30,"△")*1</f>
        <v>0</v>
      </c>
      <c r="V30" s="87"/>
    </row>
    <row r="31" spans="1:22" s="17" customFormat="1" ht="18" customHeight="1" x14ac:dyDescent="0.2">
      <c r="A31" s="64" t="s">
        <v>86</v>
      </c>
      <c r="B31" s="79" t="str">
        <f>C33</f>
        <v>福栄ＦＣ</v>
      </c>
      <c r="C31" s="80"/>
      <c r="D31" s="81"/>
      <c r="E31" s="81"/>
      <c r="F31" s="81"/>
      <c r="G31" s="81"/>
      <c r="H31" s="81"/>
      <c r="I31" s="81"/>
      <c r="J31" s="81"/>
      <c r="K31" s="81"/>
      <c r="L31" s="92"/>
      <c r="M31" s="92"/>
      <c r="N31" s="93"/>
      <c r="O31" s="83">
        <f>COUNTIF(C31:N31,"○")*1</f>
        <v>0</v>
      </c>
      <c r="P31" s="84">
        <f>COUNTIF(C31:N31,"●")*1</f>
        <v>0</v>
      </c>
      <c r="Q31" s="84">
        <f>COUNTIF(C31:N31,"△")*1</f>
        <v>0</v>
      </c>
      <c r="R31" s="85">
        <f>C31+F31+I31+L31</f>
        <v>0</v>
      </c>
      <c r="S31" s="85">
        <f>E31+H31+K31+N31</f>
        <v>0</v>
      </c>
      <c r="T31" s="85">
        <f>R31-S31</f>
        <v>0</v>
      </c>
      <c r="U31" s="86">
        <f>COUNTIF(C31:N31,"○")*3+COUNTIF(C31:N31,"△")*1</f>
        <v>0</v>
      </c>
      <c r="V31" s="87"/>
    </row>
    <row r="32" spans="1:22" s="17" customFormat="1" ht="18" customHeight="1" x14ac:dyDescent="0.2">
      <c r="A32" s="96"/>
      <c r="B32" s="16" t="s">
        <v>83</v>
      </c>
      <c r="C32" s="179" t="s">
        <v>220</v>
      </c>
      <c r="D32" s="179"/>
      <c r="E32" s="179"/>
      <c r="F32" s="179"/>
      <c r="G32" s="179"/>
      <c r="H32" s="179"/>
      <c r="I32" s="96"/>
      <c r="J32" s="96"/>
      <c r="K32" s="96"/>
      <c r="L32" s="96"/>
      <c r="M32" s="96"/>
      <c r="N32" s="65"/>
      <c r="O32" s="65"/>
      <c r="P32" s="65"/>
      <c r="Q32" s="97">
        <f>SUM(R28:R31)</f>
        <v>0</v>
      </c>
      <c r="R32" s="97">
        <f>SUM(S28:S31)</f>
        <v>0</v>
      </c>
      <c r="S32" s="96">
        <f>Q32-R32</f>
        <v>0</v>
      </c>
      <c r="T32" s="96"/>
      <c r="U32" s="96"/>
      <c r="V32" s="98"/>
    </row>
    <row r="33" spans="1:22" s="17" customFormat="1" ht="18" customHeight="1" x14ac:dyDescent="0.2">
      <c r="A33" s="94"/>
      <c r="B33" s="16" t="s">
        <v>84</v>
      </c>
      <c r="C33" s="180" t="s">
        <v>223</v>
      </c>
      <c r="D33" s="180"/>
      <c r="E33" s="180"/>
      <c r="F33" s="180"/>
      <c r="G33" s="180"/>
      <c r="H33" s="180"/>
      <c r="I33" s="16"/>
      <c r="J33" s="16"/>
      <c r="K33" s="16"/>
    </row>
    <row r="34" spans="1:22" s="17" customFormat="1" ht="18" customHeight="1" x14ac:dyDescent="0.2">
      <c r="A34" s="94"/>
      <c r="B34" s="125" t="s">
        <v>199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22" s="17" customFormat="1" ht="18" customHeight="1" thickBot="1" x14ac:dyDescent="0.25">
      <c r="A35" s="66"/>
      <c r="B35" s="95" t="s">
        <v>94</v>
      </c>
      <c r="C35" s="126" t="str">
        <f>B36</f>
        <v>浦安JSC</v>
      </c>
      <c r="D35" s="127"/>
      <c r="E35" s="127"/>
      <c r="F35" s="127" t="str">
        <f>B37</f>
        <v>国府台ＦＣ</v>
      </c>
      <c r="G35" s="127"/>
      <c r="H35" s="127"/>
      <c r="I35" s="127" t="str">
        <f>B38</f>
        <v>見明川SC</v>
      </c>
      <c r="J35" s="127"/>
      <c r="K35" s="127"/>
      <c r="L35" s="127" t="str">
        <f>B39</f>
        <v>市川ＢＡＹＦＣ</v>
      </c>
      <c r="M35" s="127"/>
      <c r="N35" s="128"/>
      <c r="O35" s="68" t="s">
        <v>75</v>
      </c>
      <c r="P35" s="69" t="s">
        <v>76</v>
      </c>
      <c r="Q35" s="69" t="s">
        <v>77</v>
      </c>
      <c r="R35" s="69" t="s">
        <v>78</v>
      </c>
      <c r="S35" s="69" t="s">
        <v>79</v>
      </c>
      <c r="T35" s="69" t="s">
        <v>80</v>
      </c>
      <c r="U35" s="70" t="s">
        <v>81</v>
      </c>
      <c r="V35" s="69" t="s">
        <v>82</v>
      </c>
    </row>
    <row r="36" spans="1:22" s="17" customFormat="1" ht="18" customHeight="1" thickTop="1" x14ac:dyDescent="0.2">
      <c r="A36" s="67" t="s">
        <v>88</v>
      </c>
      <c r="B36" s="71" t="s">
        <v>138</v>
      </c>
      <c r="C36" s="89"/>
      <c r="D36" s="90"/>
      <c r="E36" s="91"/>
      <c r="F36" s="72"/>
      <c r="G36" s="72"/>
      <c r="H36" s="72"/>
      <c r="I36" s="72"/>
      <c r="J36" s="72"/>
      <c r="K36" s="72"/>
      <c r="L36" s="72"/>
      <c r="M36" s="72"/>
      <c r="N36" s="73"/>
      <c r="O36" s="74">
        <f>COUNTIF(C36:N36,"○")*1</f>
        <v>0</v>
      </c>
      <c r="P36" s="75">
        <f>COUNTIF(C36:N36,"●")*1</f>
        <v>0</v>
      </c>
      <c r="Q36" s="75">
        <f>COUNTIF(C36:N36,"△")*1</f>
        <v>0</v>
      </c>
      <c r="R36" s="76">
        <f>C36+F36+I36+L36</f>
        <v>0</v>
      </c>
      <c r="S36" s="76">
        <f>E36+H36+K36+N36</f>
        <v>0</v>
      </c>
      <c r="T36" s="76">
        <f>R36-S36</f>
        <v>0</v>
      </c>
      <c r="U36" s="77">
        <f>COUNTIF(C36:N36,"○")*3+COUNTIF(C36:N36,"△")*1</f>
        <v>0</v>
      </c>
      <c r="V36" s="78"/>
    </row>
    <row r="37" spans="1:22" s="17" customFormat="1" ht="18" customHeight="1" x14ac:dyDescent="0.2">
      <c r="A37" s="64" t="s">
        <v>85</v>
      </c>
      <c r="B37" s="79" t="str">
        <f>C40</f>
        <v>国府台ＦＣ</v>
      </c>
      <c r="C37" s="80"/>
      <c r="D37" s="81"/>
      <c r="E37" s="81"/>
      <c r="F37" s="92"/>
      <c r="G37" s="92"/>
      <c r="H37" s="92"/>
      <c r="I37" s="81"/>
      <c r="J37" s="81"/>
      <c r="K37" s="81"/>
      <c r="L37" s="81"/>
      <c r="M37" s="81"/>
      <c r="N37" s="82"/>
      <c r="O37" s="83">
        <f>COUNTIF(C37:N37,"○")*1</f>
        <v>0</v>
      </c>
      <c r="P37" s="84">
        <f>COUNTIF(C37:N37,"●")*1</f>
        <v>0</v>
      </c>
      <c r="Q37" s="84">
        <f>COUNTIF(C37:N37,"△")*1</f>
        <v>0</v>
      </c>
      <c r="R37" s="85">
        <f>C37+F37+I37+L37</f>
        <v>0</v>
      </c>
      <c r="S37" s="85">
        <f>E37+H37+K37+N37</f>
        <v>0</v>
      </c>
      <c r="T37" s="85">
        <f>R37-S37</f>
        <v>0</v>
      </c>
      <c r="U37" s="86">
        <f>COUNTIF(C37:N37,"○")*3+COUNTIF(C37:N37,"△")*1</f>
        <v>0</v>
      </c>
      <c r="V37" s="87"/>
    </row>
    <row r="38" spans="1:22" s="17" customFormat="1" ht="18" customHeight="1" x14ac:dyDescent="0.2">
      <c r="A38" s="64" t="s">
        <v>89</v>
      </c>
      <c r="B38" s="88" t="s">
        <v>143</v>
      </c>
      <c r="C38" s="80"/>
      <c r="D38" s="81"/>
      <c r="E38" s="81"/>
      <c r="F38" s="81"/>
      <c r="G38" s="81"/>
      <c r="H38" s="81"/>
      <c r="I38" s="92"/>
      <c r="J38" s="92"/>
      <c r="K38" s="92"/>
      <c r="L38" s="81"/>
      <c r="M38" s="81"/>
      <c r="N38" s="82"/>
      <c r="O38" s="83">
        <f>COUNTIF(C38:N38,"○")*1</f>
        <v>0</v>
      </c>
      <c r="P38" s="84">
        <f>COUNTIF(C38:N38,"●")*1</f>
        <v>0</v>
      </c>
      <c r="Q38" s="84">
        <f>COUNTIF(C38:N38,"△")*1</f>
        <v>0</v>
      </c>
      <c r="R38" s="85">
        <f>C38+F38+I38+L38</f>
        <v>0</v>
      </c>
      <c r="S38" s="85">
        <f>E38+H38+K38+N38</f>
        <v>0</v>
      </c>
      <c r="T38" s="85">
        <f>R38-S38</f>
        <v>0</v>
      </c>
      <c r="U38" s="86">
        <f>COUNTIF(C38:N38,"○")*3+COUNTIF(C38:N38,"△")*1</f>
        <v>0</v>
      </c>
      <c r="V38" s="87"/>
    </row>
    <row r="39" spans="1:22" s="17" customFormat="1" ht="18" customHeight="1" x14ac:dyDescent="0.2">
      <c r="A39" s="64" t="s">
        <v>86</v>
      </c>
      <c r="B39" s="79" t="str">
        <f>C41</f>
        <v>市川ＢＡＹＦＣ</v>
      </c>
      <c r="C39" s="80"/>
      <c r="D39" s="81"/>
      <c r="E39" s="81"/>
      <c r="F39" s="81"/>
      <c r="G39" s="81"/>
      <c r="H39" s="81"/>
      <c r="I39" s="81"/>
      <c r="J39" s="81"/>
      <c r="K39" s="81"/>
      <c r="L39" s="92"/>
      <c r="M39" s="92"/>
      <c r="N39" s="93"/>
      <c r="O39" s="83">
        <f>COUNTIF(C39:N39,"○")*1</f>
        <v>0</v>
      </c>
      <c r="P39" s="84">
        <f>COUNTIF(C39:N39,"●")*1</f>
        <v>0</v>
      </c>
      <c r="Q39" s="84">
        <f>COUNTIF(C39:N39,"△")*1</f>
        <v>0</v>
      </c>
      <c r="R39" s="85">
        <f>C39+F39+I39+L39</f>
        <v>0</v>
      </c>
      <c r="S39" s="85">
        <f>E39+H39+K39+N39</f>
        <v>0</v>
      </c>
      <c r="T39" s="85">
        <f>R39-S39</f>
        <v>0</v>
      </c>
      <c r="U39" s="86">
        <f>COUNTIF(C39:N39,"○")*3+COUNTIF(C39:N39,"△")*1</f>
        <v>0</v>
      </c>
      <c r="V39" s="87"/>
    </row>
    <row r="40" spans="1:22" s="17" customFormat="1" ht="18" customHeight="1" x14ac:dyDescent="0.2">
      <c r="A40" s="96"/>
      <c r="B40" s="16" t="s">
        <v>83</v>
      </c>
      <c r="C40" s="179" t="s">
        <v>215</v>
      </c>
      <c r="D40" s="179"/>
      <c r="E40" s="179"/>
      <c r="F40" s="179"/>
      <c r="G40" s="179"/>
      <c r="H40" s="179"/>
      <c r="I40" s="96"/>
      <c r="J40" s="96"/>
      <c r="K40" s="96"/>
      <c r="L40" s="96"/>
      <c r="M40" s="96"/>
      <c r="N40" s="65"/>
      <c r="O40" s="65"/>
      <c r="P40" s="65"/>
      <c r="Q40" s="97">
        <f>SUM(R36:R39)</f>
        <v>0</v>
      </c>
      <c r="R40" s="97">
        <f>SUM(S36:S39)</f>
        <v>0</v>
      </c>
      <c r="S40" s="96">
        <f>Q40-R40</f>
        <v>0</v>
      </c>
      <c r="T40" s="96"/>
      <c r="U40" s="96"/>
      <c r="V40" s="98"/>
    </row>
    <row r="41" spans="1:22" s="17" customFormat="1" ht="18" customHeight="1" x14ac:dyDescent="0.2">
      <c r="A41" s="94"/>
      <c r="B41" s="16" t="s">
        <v>84</v>
      </c>
      <c r="C41" s="180" t="s">
        <v>218</v>
      </c>
      <c r="D41" s="180"/>
      <c r="E41" s="180"/>
      <c r="F41" s="180"/>
      <c r="G41" s="180"/>
      <c r="H41" s="180"/>
      <c r="I41" s="16"/>
      <c r="J41" s="16"/>
      <c r="K41" s="16"/>
    </row>
    <row r="42" spans="1:22" s="17" customFormat="1" ht="18" customHeight="1" x14ac:dyDescent="0.2">
      <c r="A42" s="94"/>
      <c r="B42" s="125" t="s">
        <v>200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22" s="17" customFormat="1" ht="18" customHeight="1" thickBot="1" x14ac:dyDescent="0.25">
      <c r="A43" s="66"/>
      <c r="B43" s="95" t="s">
        <v>95</v>
      </c>
      <c r="C43" s="126" t="str">
        <f>B44</f>
        <v>FC浦安</v>
      </c>
      <c r="D43" s="127"/>
      <c r="E43" s="127"/>
      <c r="F43" s="127" t="str">
        <f>B45</f>
        <v>市川中央LK</v>
      </c>
      <c r="G43" s="127"/>
      <c r="H43" s="127"/>
      <c r="I43" s="127" t="str">
        <f>B46</f>
        <v>マリーナFC</v>
      </c>
      <c r="J43" s="127"/>
      <c r="K43" s="127"/>
      <c r="L43" s="127" t="str">
        <f>B47</f>
        <v>妙典キッカーズ</v>
      </c>
      <c r="M43" s="127"/>
      <c r="N43" s="128"/>
      <c r="O43" s="68" t="s">
        <v>75</v>
      </c>
      <c r="P43" s="69" t="s">
        <v>76</v>
      </c>
      <c r="Q43" s="69" t="s">
        <v>77</v>
      </c>
      <c r="R43" s="69" t="s">
        <v>78</v>
      </c>
      <c r="S43" s="69" t="s">
        <v>79</v>
      </c>
      <c r="T43" s="69" t="s">
        <v>80</v>
      </c>
      <c r="U43" s="70" t="s">
        <v>81</v>
      </c>
      <c r="V43" s="69" t="s">
        <v>82</v>
      </c>
    </row>
    <row r="44" spans="1:22" s="17" customFormat="1" ht="18" customHeight="1" thickTop="1" x14ac:dyDescent="0.2">
      <c r="A44" s="67" t="s">
        <v>88</v>
      </c>
      <c r="B44" s="71" t="s">
        <v>132</v>
      </c>
      <c r="C44" s="89"/>
      <c r="D44" s="90"/>
      <c r="E44" s="91"/>
      <c r="F44" s="72"/>
      <c r="G44" s="72"/>
      <c r="H44" s="72"/>
      <c r="I44" s="72"/>
      <c r="J44" s="72"/>
      <c r="K44" s="72"/>
      <c r="L44" s="72"/>
      <c r="M44" s="72"/>
      <c r="N44" s="73"/>
      <c r="O44" s="74">
        <f>COUNTIF(C44:N44,"○")*1</f>
        <v>0</v>
      </c>
      <c r="P44" s="75">
        <f>COUNTIF(C44:N44,"●")*1</f>
        <v>0</v>
      </c>
      <c r="Q44" s="75">
        <f>COUNTIF(C44:N44,"△")*1</f>
        <v>0</v>
      </c>
      <c r="R44" s="76">
        <f>C44+F44+I44+L44</f>
        <v>0</v>
      </c>
      <c r="S44" s="76">
        <f>E44+H44+K44+N44</f>
        <v>0</v>
      </c>
      <c r="T44" s="76">
        <f>R44-S44</f>
        <v>0</v>
      </c>
      <c r="U44" s="77">
        <f>COUNTIF(C44:N44,"○")*3+COUNTIF(C44:N44,"△")*1</f>
        <v>0</v>
      </c>
      <c r="V44" s="78"/>
    </row>
    <row r="45" spans="1:22" s="17" customFormat="1" ht="18" customHeight="1" x14ac:dyDescent="0.2">
      <c r="A45" s="64" t="s">
        <v>85</v>
      </c>
      <c r="B45" s="79" t="str">
        <f>C48</f>
        <v>市川中央LK</v>
      </c>
      <c r="C45" s="80"/>
      <c r="D45" s="81"/>
      <c r="E45" s="81"/>
      <c r="F45" s="92"/>
      <c r="G45" s="92"/>
      <c r="H45" s="92"/>
      <c r="I45" s="81"/>
      <c r="J45" s="81"/>
      <c r="K45" s="81"/>
      <c r="L45" s="81"/>
      <c r="M45" s="81"/>
      <c r="N45" s="82"/>
      <c r="O45" s="83">
        <f>COUNTIF(C45:N45,"○")*1</f>
        <v>0</v>
      </c>
      <c r="P45" s="84">
        <f>COUNTIF(C45:N45,"●")*1</f>
        <v>0</v>
      </c>
      <c r="Q45" s="84">
        <f>COUNTIF(C45:N45,"△")*1</f>
        <v>0</v>
      </c>
      <c r="R45" s="85">
        <f>C45+F45+I45+L45</f>
        <v>0</v>
      </c>
      <c r="S45" s="85">
        <f>E45+H45+K45+N45</f>
        <v>0</v>
      </c>
      <c r="T45" s="85">
        <f>R45-S45</f>
        <v>0</v>
      </c>
      <c r="U45" s="86">
        <f>COUNTIF(C45:N45,"○")*3+COUNTIF(C45:N45,"△")*1</f>
        <v>0</v>
      </c>
      <c r="V45" s="87"/>
    </row>
    <row r="46" spans="1:22" s="17" customFormat="1" ht="18" customHeight="1" x14ac:dyDescent="0.2">
      <c r="A46" s="64" t="s">
        <v>89</v>
      </c>
      <c r="B46" s="88" t="s">
        <v>148</v>
      </c>
      <c r="C46" s="80"/>
      <c r="D46" s="81"/>
      <c r="E46" s="81"/>
      <c r="F46" s="81"/>
      <c r="G46" s="81"/>
      <c r="H46" s="81"/>
      <c r="I46" s="92"/>
      <c r="J46" s="92"/>
      <c r="K46" s="92"/>
      <c r="L46" s="81"/>
      <c r="M46" s="81"/>
      <c r="N46" s="82"/>
      <c r="O46" s="83">
        <f>COUNTIF(C46:N46,"○")*1</f>
        <v>0</v>
      </c>
      <c r="P46" s="84">
        <f>COUNTIF(C46:N46,"●")*1</f>
        <v>0</v>
      </c>
      <c r="Q46" s="84">
        <f>COUNTIF(C46:N46,"△")*1</f>
        <v>0</v>
      </c>
      <c r="R46" s="85">
        <f>C46+F46+I46+L46</f>
        <v>0</v>
      </c>
      <c r="S46" s="85">
        <f>E46+H46+K46+N46</f>
        <v>0</v>
      </c>
      <c r="T46" s="85">
        <f>R46-S46</f>
        <v>0</v>
      </c>
      <c r="U46" s="86">
        <f>COUNTIF(C46:N46,"○")*3+COUNTIF(C46:N46,"△")*1</f>
        <v>0</v>
      </c>
      <c r="V46" s="87"/>
    </row>
    <row r="47" spans="1:22" s="17" customFormat="1" ht="18" customHeight="1" x14ac:dyDescent="0.2">
      <c r="A47" s="64" t="s">
        <v>86</v>
      </c>
      <c r="B47" s="79" t="str">
        <f>C49</f>
        <v>妙典キッカーズ</v>
      </c>
      <c r="C47" s="80"/>
      <c r="D47" s="81"/>
      <c r="E47" s="81"/>
      <c r="F47" s="81"/>
      <c r="G47" s="81"/>
      <c r="H47" s="81"/>
      <c r="I47" s="81"/>
      <c r="J47" s="81"/>
      <c r="K47" s="81"/>
      <c r="L47" s="92"/>
      <c r="M47" s="92"/>
      <c r="N47" s="93"/>
      <c r="O47" s="83">
        <f>COUNTIF(C47:N47,"○")*1</f>
        <v>0</v>
      </c>
      <c r="P47" s="84">
        <f>COUNTIF(C47:N47,"●")*1</f>
        <v>0</v>
      </c>
      <c r="Q47" s="84">
        <f>COUNTIF(C47:N47,"△")*1</f>
        <v>0</v>
      </c>
      <c r="R47" s="85">
        <f>C47+F47+I47+L47</f>
        <v>0</v>
      </c>
      <c r="S47" s="85">
        <f>E47+H47+K47+N47</f>
        <v>0</v>
      </c>
      <c r="T47" s="85">
        <f>R47-S47</f>
        <v>0</v>
      </c>
      <c r="U47" s="86">
        <f>COUNTIF(C47:N47,"○")*3+COUNTIF(C47:N47,"△")*1</f>
        <v>0</v>
      </c>
      <c r="V47" s="87"/>
    </row>
    <row r="48" spans="1:22" s="17" customFormat="1" ht="18" customHeight="1" x14ac:dyDescent="0.2">
      <c r="A48" s="96"/>
      <c r="B48" s="16" t="s">
        <v>83</v>
      </c>
      <c r="C48" s="179" t="s">
        <v>221</v>
      </c>
      <c r="D48" s="179"/>
      <c r="E48" s="179"/>
      <c r="F48" s="179"/>
      <c r="G48" s="179"/>
      <c r="H48" s="179"/>
      <c r="I48" s="96"/>
      <c r="J48" s="96"/>
      <c r="K48" s="96"/>
      <c r="L48" s="96"/>
      <c r="M48" s="96"/>
      <c r="N48" s="65"/>
      <c r="O48" s="65"/>
      <c r="P48" s="65"/>
      <c r="Q48" s="97">
        <f>SUM(R44:R47)</f>
        <v>0</v>
      </c>
      <c r="R48" s="97">
        <f>SUM(S44:S47)</f>
        <v>0</v>
      </c>
      <c r="S48" s="96">
        <f>Q48-R48</f>
        <v>0</v>
      </c>
      <c r="T48" s="96"/>
      <c r="U48" s="96"/>
      <c r="V48" s="98"/>
    </row>
    <row r="49" spans="1:17" s="17" customFormat="1" ht="18" customHeight="1" x14ac:dyDescent="0.2">
      <c r="A49" s="94"/>
      <c r="B49" s="16" t="s">
        <v>84</v>
      </c>
      <c r="C49" s="180" t="s">
        <v>224</v>
      </c>
      <c r="D49" s="180"/>
      <c r="E49" s="180"/>
      <c r="F49" s="180"/>
      <c r="G49" s="180"/>
      <c r="H49" s="180"/>
      <c r="I49" s="16"/>
      <c r="J49" s="16"/>
      <c r="K49" s="16"/>
    </row>
    <row r="50" spans="1:17" s="17" customFormat="1" ht="18" customHeight="1" thickBot="1" x14ac:dyDescent="0.25">
      <c r="A50" s="94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7" ht="18" customHeight="1" thickBot="1" x14ac:dyDescent="0.25">
      <c r="A51" s="181"/>
      <c r="B51" s="182"/>
      <c r="C51" s="164" t="s">
        <v>114</v>
      </c>
      <c r="D51" s="165"/>
      <c r="E51" s="182"/>
      <c r="F51" s="183" t="s">
        <v>115</v>
      </c>
      <c r="G51" s="184"/>
      <c r="H51" s="185"/>
      <c r="I51" s="186" t="s">
        <v>41</v>
      </c>
      <c r="J51" s="165"/>
      <c r="K51" s="165"/>
      <c r="L51" s="165"/>
      <c r="M51" s="182"/>
      <c r="N51" s="164" t="s">
        <v>42</v>
      </c>
      <c r="O51" s="165"/>
      <c r="P51" s="165" t="s">
        <v>43</v>
      </c>
      <c r="Q51" s="166"/>
    </row>
    <row r="52" spans="1:17" ht="18" customHeight="1" thickTop="1" x14ac:dyDescent="0.2">
      <c r="A52" s="167" t="s">
        <v>44</v>
      </c>
      <c r="B52" s="168"/>
      <c r="C52" s="169">
        <v>0.33333333333333331</v>
      </c>
      <c r="D52" s="170"/>
      <c r="E52" s="171"/>
      <c r="F52" s="172">
        <v>0.51388888888888895</v>
      </c>
      <c r="G52" s="173"/>
      <c r="H52" s="174"/>
      <c r="I52" s="175" t="s">
        <v>37</v>
      </c>
      <c r="J52" s="176"/>
      <c r="K52" s="99" t="s">
        <v>97</v>
      </c>
      <c r="L52" s="177" t="s">
        <v>38</v>
      </c>
      <c r="M52" s="168"/>
      <c r="N52" s="178" t="s">
        <v>39</v>
      </c>
      <c r="O52" s="161"/>
      <c r="P52" s="161" t="s">
        <v>40</v>
      </c>
      <c r="Q52" s="162"/>
    </row>
    <row r="53" spans="1:17" ht="18" customHeight="1" x14ac:dyDescent="0.2">
      <c r="A53" s="157" t="s">
        <v>45</v>
      </c>
      <c r="B53" s="130"/>
      <c r="C53" s="150">
        <v>0.3611111111111111</v>
      </c>
      <c r="D53" s="151"/>
      <c r="E53" s="152"/>
      <c r="F53" s="158">
        <v>0.54166666666666663</v>
      </c>
      <c r="G53" s="159"/>
      <c r="H53" s="160"/>
      <c r="I53" s="129" t="s">
        <v>96</v>
      </c>
      <c r="J53" s="130"/>
      <c r="K53" s="100" t="s">
        <v>97</v>
      </c>
      <c r="L53" s="129" t="s">
        <v>40</v>
      </c>
      <c r="M53" s="130"/>
      <c r="N53" s="163" t="s">
        <v>38</v>
      </c>
      <c r="O53" s="133"/>
      <c r="P53" s="132" t="s">
        <v>37</v>
      </c>
      <c r="Q53" s="156"/>
    </row>
    <row r="54" spans="1:17" ht="18" customHeight="1" x14ac:dyDescent="0.2">
      <c r="A54" s="157" t="s">
        <v>46</v>
      </c>
      <c r="B54" s="130"/>
      <c r="C54" s="150">
        <v>0.39583333333333331</v>
      </c>
      <c r="D54" s="151"/>
      <c r="E54" s="152"/>
      <c r="F54" s="158">
        <v>0.57638888888888895</v>
      </c>
      <c r="G54" s="159"/>
      <c r="H54" s="160"/>
      <c r="I54" s="129" t="s">
        <v>37</v>
      </c>
      <c r="J54" s="130"/>
      <c r="K54" s="100" t="s">
        <v>97</v>
      </c>
      <c r="L54" s="129" t="s">
        <v>39</v>
      </c>
      <c r="M54" s="130"/>
      <c r="N54" s="131" t="s">
        <v>40</v>
      </c>
      <c r="O54" s="132"/>
      <c r="P54" s="133" t="s">
        <v>38</v>
      </c>
      <c r="Q54" s="134"/>
    </row>
    <row r="55" spans="1:17" ht="18" customHeight="1" x14ac:dyDescent="0.2">
      <c r="A55" s="148" t="s">
        <v>47</v>
      </c>
      <c r="B55" s="149"/>
      <c r="C55" s="150">
        <v>0.4236111111111111</v>
      </c>
      <c r="D55" s="151"/>
      <c r="E55" s="152"/>
      <c r="F55" s="153">
        <v>0.60416666666666663</v>
      </c>
      <c r="G55" s="154"/>
      <c r="H55" s="155"/>
      <c r="I55" s="188" t="s">
        <v>38</v>
      </c>
      <c r="J55" s="149"/>
      <c r="K55" s="100" t="s">
        <v>97</v>
      </c>
      <c r="L55" s="129" t="s">
        <v>40</v>
      </c>
      <c r="M55" s="130"/>
      <c r="N55" s="131" t="s">
        <v>37</v>
      </c>
      <c r="O55" s="132"/>
      <c r="P55" s="132" t="s">
        <v>39</v>
      </c>
      <c r="Q55" s="156"/>
    </row>
    <row r="56" spans="1:17" ht="18" customHeight="1" x14ac:dyDescent="0.2">
      <c r="A56" s="157" t="s">
        <v>48</v>
      </c>
      <c r="B56" s="130"/>
      <c r="C56" s="150">
        <v>0.45833333333333331</v>
      </c>
      <c r="D56" s="151"/>
      <c r="E56" s="152"/>
      <c r="F56" s="158">
        <v>0.63888888888888895</v>
      </c>
      <c r="G56" s="159"/>
      <c r="H56" s="160"/>
      <c r="I56" s="129" t="s">
        <v>37</v>
      </c>
      <c r="J56" s="130"/>
      <c r="K56" s="100" t="s">
        <v>97</v>
      </c>
      <c r="L56" s="129" t="s">
        <v>40</v>
      </c>
      <c r="M56" s="130"/>
      <c r="N56" s="131" t="s">
        <v>39</v>
      </c>
      <c r="O56" s="132"/>
      <c r="P56" s="133" t="s">
        <v>38</v>
      </c>
      <c r="Q56" s="134"/>
    </row>
    <row r="57" spans="1:17" ht="18" customHeight="1" thickBot="1" x14ac:dyDescent="0.25">
      <c r="A57" s="135" t="s">
        <v>49</v>
      </c>
      <c r="B57" s="136"/>
      <c r="C57" s="137">
        <v>0.4861111111111111</v>
      </c>
      <c r="D57" s="138"/>
      <c r="E57" s="139"/>
      <c r="F57" s="140">
        <v>0.66666666666666663</v>
      </c>
      <c r="G57" s="141"/>
      <c r="H57" s="142"/>
      <c r="I57" s="189" t="s">
        <v>87</v>
      </c>
      <c r="J57" s="136"/>
      <c r="K57" s="101" t="s">
        <v>97</v>
      </c>
      <c r="L57" s="143" t="s">
        <v>39</v>
      </c>
      <c r="M57" s="144"/>
      <c r="N57" s="145" t="s">
        <v>40</v>
      </c>
      <c r="O57" s="146"/>
      <c r="P57" s="146" t="s">
        <v>37</v>
      </c>
      <c r="Q57" s="147"/>
    </row>
    <row r="58" spans="1:17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</sheetData>
  <mergeCells count="91">
    <mergeCell ref="A1:V1"/>
    <mergeCell ref="I55:J55"/>
    <mergeCell ref="I56:J56"/>
    <mergeCell ref="I57:J57"/>
    <mergeCell ref="A56:B56"/>
    <mergeCell ref="C56:E56"/>
    <mergeCell ref="F56:H56"/>
    <mergeCell ref="C3:E3"/>
    <mergeCell ref="F3:H3"/>
    <mergeCell ref="I3:K3"/>
    <mergeCell ref="C40:H40"/>
    <mergeCell ref="C41:H41"/>
    <mergeCell ref="C27:E27"/>
    <mergeCell ref="F27:H27"/>
    <mergeCell ref="C16:H16"/>
    <mergeCell ref="C17:H17"/>
    <mergeCell ref="C19:E19"/>
    <mergeCell ref="F19:H19"/>
    <mergeCell ref="C43:E43"/>
    <mergeCell ref="F43:H43"/>
    <mergeCell ref="I43:K43"/>
    <mergeCell ref="L43:N43"/>
    <mergeCell ref="B42:N42"/>
    <mergeCell ref="C48:H48"/>
    <mergeCell ref="C49:H49"/>
    <mergeCell ref="A51:B51"/>
    <mergeCell ref="C51:E51"/>
    <mergeCell ref="F51:H51"/>
    <mergeCell ref="N51:O51"/>
    <mergeCell ref="P51:Q51"/>
    <mergeCell ref="P53:Q53"/>
    <mergeCell ref="A52:B52"/>
    <mergeCell ref="C52:E52"/>
    <mergeCell ref="F52:H52"/>
    <mergeCell ref="I52:J52"/>
    <mergeCell ref="L52:M52"/>
    <mergeCell ref="N52:O52"/>
    <mergeCell ref="I51:M51"/>
    <mergeCell ref="P52:Q52"/>
    <mergeCell ref="A53:B53"/>
    <mergeCell ref="C53:E53"/>
    <mergeCell ref="F53:H53"/>
    <mergeCell ref="I53:J53"/>
    <mergeCell ref="L53:M53"/>
    <mergeCell ref="N53:O53"/>
    <mergeCell ref="P54:Q54"/>
    <mergeCell ref="A55:B55"/>
    <mergeCell ref="C55:E55"/>
    <mergeCell ref="F55:H55"/>
    <mergeCell ref="L55:M55"/>
    <mergeCell ref="N55:O55"/>
    <mergeCell ref="P55:Q55"/>
    <mergeCell ref="A54:B54"/>
    <mergeCell ref="C54:E54"/>
    <mergeCell ref="F54:H54"/>
    <mergeCell ref="I54:J54"/>
    <mergeCell ref="L54:M54"/>
    <mergeCell ref="N54:O54"/>
    <mergeCell ref="L56:M56"/>
    <mergeCell ref="N56:O56"/>
    <mergeCell ref="P56:Q56"/>
    <mergeCell ref="A57:B57"/>
    <mergeCell ref="C57:E57"/>
    <mergeCell ref="F57:H57"/>
    <mergeCell ref="L57:M57"/>
    <mergeCell ref="N57:O57"/>
    <mergeCell ref="P57:Q57"/>
    <mergeCell ref="C35:E35"/>
    <mergeCell ref="F35:H35"/>
    <mergeCell ref="I35:K35"/>
    <mergeCell ref="L35:N35"/>
    <mergeCell ref="I27:K27"/>
    <mergeCell ref="L27:N27"/>
    <mergeCell ref="C32:H32"/>
    <mergeCell ref="C33:H33"/>
    <mergeCell ref="B2:N2"/>
    <mergeCell ref="B10:N10"/>
    <mergeCell ref="B18:N18"/>
    <mergeCell ref="B26:N26"/>
    <mergeCell ref="B34:N34"/>
    <mergeCell ref="C24:H24"/>
    <mergeCell ref="C25:H25"/>
    <mergeCell ref="I19:K19"/>
    <mergeCell ref="L19:N19"/>
    <mergeCell ref="L3:N3"/>
    <mergeCell ref="C8:H8"/>
    <mergeCell ref="C9:H9"/>
    <mergeCell ref="C11:E11"/>
    <mergeCell ref="F11:H11"/>
    <mergeCell ref="I11:K11"/>
    <mergeCell ref="L11:N11"/>
  </mergeCells>
  <phoneticPr fontId="1"/>
  <printOptions horizontalCentered="1"/>
  <pageMargins left="0" right="0" top="0" bottom="0" header="0.31496062992125984" footer="0.31496062992125984"/>
  <pageSetup paperSize="9" scale="86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V51"/>
  <sheetViews>
    <sheetView topLeftCell="A26" workbookViewId="0">
      <selection activeCell="X48" sqref="X48"/>
    </sheetView>
  </sheetViews>
  <sheetFormatPr defaultColWidth="9" defaultRowHeight="13.2" x14ac:dyDescent="0.2"/>
  <cols>
    <col min="1" max="1" width="5.88671875" style="19" customWidth="1"/>
    <col min="2" max="2" width="18" style="19" customWidth="1"/>
    <col min="3" max="22" width="4.88671875" style="19" customWidth="1"/>
    <col min="23" max="16384" width="9" style="19"/>
  </cols>
  <sheetData>
    <row r="1" spans="1:22" s="17" customFormat="1" ht="20.25" customHeight="1" x14ac:dyDescent="0.2">
      <c r="A1" s="187" t="s">
        <v>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2" spans="1:22" s="17" customFormat="1" ht="20.25" customHeight="1" x14ac:dyDescent="0.2">
      <c r="A2" s="94"/>
      <c r="B2" s="125" t="s">
        <v>107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22" s="17" customFormat="1" ht="20.25" customHeight="1" thickBot="1" x14ac:dyDescent="0.25">
      <c r="A3" s="66"/>
      <c r="B3" s="95" t="s">
        <v>90</v>
      </c>
      <c r="C3" s="126" t="str">
        <f>B4</f>
        <v>明海FC</v>
      </c>
      <c r="D3" s="127"/>
      <c r="E3" s="127"/>
      <c r="F3" s="127" t="str">
        <f>B5</f>
        <v>トリプレッタSC</v>
      </c>
      <c r="G3" s="127"/>
      <c r="H3" s="127"/>
      <c r="I3" s="127" t="str">
        <f>B6</f>
        <v>浦安JSC</v>
      </c>
      <c r="J3" s="127"/>
      <c r="K3" s="127"/>
      <c r="L3" s="127" t="str">
        <f>B7</f>
        <v>篠崎サッカークラブ</v>
      </c>
      <c r="M3" s="127"/>
      <c r="N3" s="128"/>
      <c r="O3" s="68" t="s">
        <v>75</v>
      </c>
      <c r="P3" s="69" t="s">
        <v>76</v>
      </c>
      <c r="Q3" s="69" t="s">
        <v>77</v>
      </c>
      <c r="R3" s="69" t="s">
        <v>78</v>
      </c>
      <c r="S3" s="69" t="s">
        <v>79</v>
      </c>
      <c r="T3" s="69" t="s">
        <v>80</v>
      </c>
      <c r="U3" s="70" t="s">
        <v>81</v>
      </c>
      <c r="V3" s="69" t="s">
        <v>82</v>
      </c>
    </row>
    <row r="4" spans="1:22" s="17" customFormat="1" ht="20.25" customHeight="1" thickTop="1" x14ac:dyDescent="0.2">
      <c r="A4" s="67" t="s">
        <v>88</v>
      </c>
      <c r="B4" s="71" t="s">
        <v>123</v>
      </c>
      <c r="C4" s="89"/>
      <c r="D4" s="90"/>
      <c r="E4" s="91"/>
      <c r="F4" s="72"/>
      <c r="G4" s="72"/>
      <c r="H4" s="72"/>
      <c r="I4" s="72"/>
      <c r="J4" s="72"/>
      <c r="K4" s="72"/>
      <c r="L4" s="72"/>
      <c r="M4" s="72"/>
      <c r="N4" s="73"/>
      <c r="O4" s="74">
        <f>COUNTIF(C4:N4,"○")*1</f>
        <v>0</v>
      </c>
      <c r="P4" s="75">
        <f>COUNTIF(C4:N4,"●")*1</f>
        <v>0</v>
      </c>
      <c r="Q4" s="75">
        <f>COUNTIF(C4:N4,"△")*1</f>
        <v>0</v>
      </c>
      <c r="R4" s="76">
        <f>C4+F4+I4+L4</f>
        <v>0</v>
      </c>
      <c r="S4" s="76">
        <f>E4+H4+K4+N4</f>
        <v>0</v>
      </c>
      <c r="T4" s="76">
        <f>R4-S4</f>
        <v>0</v>
      </c>
      <c r="U4" s="77">
        <f>COUNTIF(C4:N4,"○")*3+COUNTIF(C4:N4,"△")*1</f>
        <v>0</v>
      </c>
      <c r="V4" s="78"/>
    </row>
    <row r="5" spans="1:22" s="17" customFormat="1" ht="20.25" customHeight="1" x14ac:dyDescent="0.2">
      <c r="A5" s="64" t="s">
        <v>85</v>
      </c>
      <c r="B5" s="79" t="str">
        <f>C8</f>
        <v>トリプレッタSC</v>
      </c>
      <c r="C5" s="80"/>
      <c r="D5" s="81"/>
      <c r="E5" s="81"/>
      <c r="F5" s="92"/>
      <c r="G5" s="92"/>
      <c r="H5" s="92"/>
      <c r="I5" s="81"/>
      <c r="J5" s="81"/>
      <c r="K5" s="81"/>
      <c r="L5" s="81"/>
      <c r="M5" s="81"/>
      <c r="N5" s="82"/>
      <c r="O5" s="83">
        <f>COUNTIF(C5:N5,"○")*1</f>
        <v>0</v>
      </c>
      <c r="P5" s="84">
        <f>COUNTIF(C5:N5,"●")*1</f>
        <v>0</v>
      </c>
      <c r="Q5" s="84">
        <f>COUNTIF(C5:N5,"△")*1</f>
        <v>0</v>
      </c>
      <c r="R5" s="85">
        <f>C5+F5+I5+L5</f>
        <v>0</v>
      </c>
      <c r="S5" s="85">
        <f>E5+H5+K5+N5</f>
        <v>0</v>
      </c>
      <c r="T5" s="85">
        <f>R5-S5</f>
        <v>0</v>
      </c>
      <c r="U5" s="86">
        <f>COUNTIF(C5:N5,"○")*3+COUNTIF(C5:N5,"△")*1</f>
        <v>0</v>
      </c>
      <c r="V5" s="87"/>
    </row>
    <row r="6" spans="1:22" s="17" customFormat="1" ht="20.25" customHeight="1" x14ac:dyDescent="0.2">
      <c r="A6" s="64" t="s">
        <v>89</v>
      </c>
      <c r="B6" s="88" t="s">
        <v>124</v>
      </c>
      <c r="C6" s="80"/>
      <c r="D6" s="81"/>
      <c r="E6" s="81"/>
      <c r="F6" s="81"/>
      <c r="G6" s="81"/>
      <c r="H6" s="81"/>
      <c r="I6" s="92"/>
      <c r="J6" s="92"/>
      <c r="K6" s="92"/>
      <c r="L6" s="81"/>
      <c r="M6" s="81"/>
      <c r="N6" s="82"/>
      <c r="O6" s="83">
        <f>COUNTIF(C6:N6,"○")*1</f>
        <v>0</v>
      </c>
      <c r="P6" s="84">
        <f>COUNTIF(C6:N6,"●")*1</f>
        <v>0</v>
      </c>
      <c r="Q6" s="84">
        <f>COUNTIF(C6:N6,"△")*1</f>
        <v>0</v>
      </c>
      <c r="R6" s="85">
        <f>C6+F6+I6+L6</f>
        <v>0</v>
      </c>
      <c r="S6" s="85">
        <f>E6+H6+K6+N6</f>
        <v>0</v>
      </c>
      <c r="T6" s="85">
        <f>R6-S6</f>
        <v>0</v>
      </c>
      <c r="U6" s="86">
        <f>COUNTIF(C6:N6,"○")*3+COUNTIF(C6:N6,"△")*1</f>
        <v>0</v>
      </c>
      <c r="V6" s="87"/>
    </row>
    <row r="7" spans="1:22" s="17" customFormat="1" ht="20.25" customHeight="1" x14ac:dyDescent="0.2">
      <c r="A7" s="64" t="s">
        <v>86</v>
      </c>
      <c r="B7" s="79" t="str">
        <f>C9</f>
        <v>篠崎サッカークラブ</v>
      </c>
      <c r="C7" s="80"/>
      <c r="D7" s="81"/>
      <c r="E7" s="81"/>
      <c r="F7" s="81"/>
      <c r="G7" s="81"/>
      <c r="H7" s="81"/>
      <c r="I7" s="81"/>
      <c r="J7" s="81"/>
      <c r="K7" s="81"/>
      <c r="L7" s="92"/>
      <c r="M7" s="92"/>
      <c r="N7" s="93"/>
      <c r="O7" s="83">
        <f>COUNTIF(C7:N7,"○")*1</f>
        <v>0</v>
      </c>
      <c r="P7" s="84">
        <f>COUNTIF(C7:N7,"●")*1</f>
        <v>0</v>
      </c>
      <c r="Q7" s="84">
        <f>COUNTIF(C7:N7,"△")*1</f>
        <v>0</v>
      </c>
      <c r="R7" s="85">
        <f>C7+F7+I7+L7</f>
        <v>0</v>
      </c>
      <c r="S7" s="85">
        <f>E7+H7+K7+N7</f>
        <v>0</v>
      </c>
      <c r="T7" s="85">
        <f>R7-S7</f>
        <v>0</v>
      </c>
      <c r="U7" s="86">
        <f>COUNTIF(C7:N7,"○")*3+COUNTIF(C7:N7,"△")*1</f>
        <v>0</v>
      </c>
      <c r="V7" s="87"/>
    </row>
    <row r="8" spans="1:22" s="17" customFormat="1" ht="20.25" customHeight="1" x14ac:dyDescent="0.2">
      <c r="A8" s="96"/>
      <c r="B8" s="16" t="s">
        <v>83</v>
      </c>
      <c r="C8" s="179" t="s">
        <v>181</v>
      </c>
      <c r="D8" s="179"/>
      <c r="E8" s="179"/>
      <c r="F8" s="179"/>
      <c r="G8" s="179"/>
      <c r="H8" s="179"/>
      <c r="I8" s="96"/>
      <c r="J8" s="96"/>
      <c r="K8" s="96"/>
      <c r="L8" s="96"/>
      <c r="M8" s="96"/>
      <c r="N8" s="65"/>
      <c r="O8" s="65"/>
      <c r="P8" s="65"/>
      <c r="Q8" s="97">
        <f>SUM(R4:R7)</f>
        <v>0</v>
      </c>
      <c r="R8" s="97">
        <f>SUM(S4:S7)</f>
        <v>0</v>
      </c>
      <c r="S8" s="96">
        <f>Q8-R8</f>
        <v>0</v>
      </c>
      <c r="T8" s="96"/>
      <c r="U8" s="96"/>
      <c r="V8" s="98"/>
    </row>
    <row r="9" spans="1:22" s="17" customFormat="1" ht="20.25" customHeight="1" x14ac:dyDescent="0.2">
      <c r="A9" s="94"/>
      <c r="B9" s="16" t="s">
        <v>84</v>
      </c>
      <c r="C9" s="180" t="s">
        <v>178</v>
      </c>
      <c r="D9" s="180"/>
      <c r="E9" s="180"/>
      <c r="F9" s="180"/>
      <c r="G9" s="180"/>
      <c r="H9" s="180"/>
      <c r="I9" s="16"/>
      <c r="J9" s="16"/>
      <c r="K9" s="16"/>
    </row>
    <row r="10" spans="1:22" s="17" customFormat="1" ht="20.25" customHeight="1" x14ac:dyDescent="0.2">
      <c r="A10" s="94"/>
      <c r="B10" s="125" t="s">
        <v>108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22" s="17" customFormat="1" ht="20.25" customHeight="1" thickBot="1" x14ac:dyDescent="0.25">
      <c r="A11" s="66"/>
      <c r="B11" s="95" t="s">
        <v>144</v>
      </c>
      <c r="C11" s="126" t="str">
        <f>B12</f>
        <v>浦安JSC</v>
      </c>
      <c r="D11" s="127"/>
      <c r="E11" s="127"/>
      <c r="F11" s="127" t="str">
        <f>B13</f>
        <v>ルキナス印西</v>
      </c>
      <c r="G11" s="127"/>
      <c r="H11" s="127"/>
      <c r="I11" s="127" t="str">
        <f>B14</f>
        <v>高州ホッパーズ</v>
      </c>
      <c r="J11" s="127"/>
      <c r="K11" s="127"/>
      <c r="L11" s="127" t="str">
        <f>B15</f>
        <v>南市川JFC</v>
      </c>
      <c r="M11" s="127"/>
      <c r="N11" s="128"/>
      <c r="O11" s="68" t="s">
        <v>75</v>
      </c>
      <c r="P11" s="69" t="s">
        <v>76</v>
      </c>
      <c r="Q11" s="69" t="s">
        <v>77</v>
      </c>
      <c r="R11" s="69" t="s">
        <v>78</v>
      </c>
      <c r="S11" s="69" t="s">
        <v>79</v>
      </c>
      <c r="T11" s="69" t="s">
        <v>80</v>
      </c>
      <c r="U11" s="70" t="s">
        <v>81</v>
      </c>
      <c r="V11" s="69" t="s">
        <v>82</v>
      </c>
    </row>
    <row r="12" spans="1:22" s="17" customFormat="1" ht="20.25" customHeight="1" thickTop="1" x14ac:dyDescent="0.2">
      <c r="A12" s="67" t="s">
        <v>88</v>
      </c>
      <c r="B12" s="71" t="s">
        <v>124</v>
      </c>
      <c r="C12" s="89"/>
      <c r="D12" s="90"/>
      <c r="E12" s="91"/>
      <c r="F12" s="72"/>
      <c r="G12" s="72"/>
      <c r="H12" s="72"/>
      <c r="I12" s="72"/>
      <c r="J12" s="72"/>
      <c r="K12" s="72"/>
      <c r="L12" s="72"/>
      <c r="M12" s="72"/>
      <c r="N12" s="73"/>
      <c r="O12" s="74">
        <f>COUNTIF(C12:N12,"○")*1</f>
        <v>0</v>
      </c>
      <c r="P12" s="75">
        <f>COUNTIF(C12:N12,"●")*1</f>
        <v>0</v>
      </c>
      <c r="Q12" s="75">
        <f>COUNTIF(C12:N12,"△")*1</f>
        <v>0</v>
      </c>
      <c r="R12" s="76">
        <f>C12+F12+I12+L12</f>
        <v>0</v>
      </c>
      <c r="S12" s="76">
        <f>E12+H12+K12+N12</f>
        <v>0</v>
      </c>
      <c r="T12" s="76">
        <f>R12-S12</f>
        <v>0</v>
      </c>
      <c r="U12" s="77">
        <f>COUNTIF(C12:N12,"○")*3+COUNTIF(C12:N12,"△")*1</f>
        <v>0</v>
      </c>
      <c r="V12" s="78"/>
    </row>
    <row r="13" spans="1:22" s="17" customFormat="1" ht="20.25" customHeight="1" x14ac:dyDescent="0.2">
      <c r="A13" s="64" t="s">
        <v>85</v>
      </c>
      <c r="B13" s="79" t="str">
        <f>C16</f>
        <v>ルキナス印西</v>
      </c>
      <c r="C13" s="80"/>
      <c r="D13" s="81"/>
      <c r="E13" s="81"/>
      <c r="F13" s="92"/>
      <c r="G13" s="92"/>
      <c r="H13" s="92"/>
      <c r="I13" s="81"/>
      <c r="J13" s="81"/>
      <c r="K13" s="81"/>
      <c r="L13" s="81"/>
      <c r="M13" s="81"/>
      <c r="N13" s="82"/>
      <c r="O13" s="83">
        <f>COUNTIF(C13:N13,"○")*1</f>
        <v>0</v>
      </c>
      <c r="P13" s="84">
        <f>COUNTIF(C13:N13,"●")*1</f>
        <v>0</v>
      </c>
      <c r="Q13" s="84">
        <f>COUNTIF(C13:N13,"△")*1</f>
        <v>0</v>
      </c>
      <c r="R13" s="85">
        <f>C13+F13+I13+L13</f>
        <v>0</v>
      </c>
      <c r="S13" s="85">
        <f>E13+H13+K13+N13</f>
        <v>0</v>
      </c>
      <c r="T13" s="85">
        <f>R13-S13</f>
        <v>0</v>
      </c>
      <c r="U13" s="86">
        <f>COUNTIF(C13:N13,"○")*3+COUNTIF(C13:N13,"△")*1</f>
        <v>0</v>
      </c>
      <c r="V13" s="87"/>
    </row>
    <row r="14" spans="1:22" s="17" customFormat="1" ht="20.25" customHeight="1" x14ac:dyDescent="0.2">
      <c r="A14" s="64" t="s">
        <v>89</v>
      </c>
      <c r="B14" s="88" t="s">
        <v>134</v>
      </c>
      <c r="C14" s="80"/>
      <c r="D14" s="81"/>
      <c r="E14" s="81"/>
      <c r="F14" s="81"/>
      <c r="G14" s="81"/>
      <c r="H14" s="81"/>
      <c r="I14" s="92"/>
      <c r="J14" s="92"/>
      <c r="K14" s="92"/>
      <c r="L14" s="81"/>
      <c r="M14" s="81"/>
      <c r="N14" s="82"/>
      <c r="O14" s="83">
        <f>COUNTIF(C14:N14,"○")*1</f>
        <v>0</v>
      </c>
      <c r="P14" s="84">
        <f>COUNTIF(C14:N14,"●")*1</f>
        <v>0</v>
      </c>
      <c r="Q14" s="84">
        <f>COUNTIF(C14:N14,"△")*1</f>
        <v>0</v>
      </c>
      <c r="R14" s="85">
        <f>C14+F14+I14+L14</f>
        <v>0</v>
      </c>
      <c r="S14" s="85">
        <f>E14+H14+K14+N14</f>
        <v>0</v>
      </c>
      <c r="T14" s="85">
        <f>R14-S14</f>
        <v>0</v>
      </c>
      <c r="U14" s="86">
        <f>COUNTIF(C14:N14,"○")*3+COUNTIF(C14:N14,"△")*1</f>
        <v>0</v>
      </c>
      <c r="V14" s="87"/>
    </row>
    <row r="15" spans="1:22" s="17" customFormat="1" ht="20.25" customHeight="1" x14ac:dyDescent="0.2">
      <c r="A15" s="64" t="s">
        <v>86</v>
      </c>
      <c r="B15" s="79" t="str">
        <f>C17</f>
        <v>南市川JFC</v>
      </c>
      <c r="C15" s="80"/>
      <c r="D15" s="81"/>
      <c r="E15" s="81"/>
      <c r="F15" s="81"/>
      <c r="G15" s="81"/>
      <c r="H15" s="81"/>
      <c r="I15" s="81"/>
      <c r="J15" s="81"/>
      <c r="K15" s="81"/>
      <c r="L15" s="92"/>
      <c r="M15" s="92"/>
      <c r="N15" s="93"/>
      <c r="O15" s="83">
        <f>COUNTIF(C15:N15,"○")*1</f>
        <v>0</v>
      </c>
      <c r="P15" s="84">
        <f>COUNTIF(C15:N15,"●")*1</f>
        <v>0</v>
      </c>
      <c r="Q15" s="84">
        <f>COUNTIF(C15:N15,"△")*1</f>
        <v>0</v>
      </c>
      <c r="R15" s="85">
        <f>C15+F15+I15+L15</f>
        <v>0</v>
      </c>
      <c r="S15" s="85">
        <f>E15+H15+K15+N15</f>
        <v>0</v>
      </c>
      <c r="T15" s="85">
        <f>R15-S15</f>
        <v>0</v>
      </c>
      <c r="U15" s="86">
        <f>COUNTIF(C15:N15,"○")*3+COUNTIF(C15:N15,"△")*1</f>
        <v>0</v>
      </c>
      <c r="V15" s="87"/>
    </row>
    <row r="16" spans="1:22" s="17" customFormat="1" ht="20.25" customHeight="1" x14ac:dyDescent="0.2">
      <c r="A16" s="96"/>
      <c r="B16" s="16" t="s">
        <v>83</v>
      </c>
      <c r="C16" s="179" t="s">
        <v>179</v>
      </c>
      <c r="D16" s="179"/>
      <c r="E16" s="179"/>
      <c r="F16" s="179"/>
      <c r="G16" s="179"/>
      <c r="H16" s="179"/>
      <c r="I16" s="96"/>
      <c r="J16" s="96"/>
      <c r="K16" s="96"/>
      <c r="L16" s="96"/>
      <c r="M16" s="96"/>
      <c r="N16" s="65"/>
      <c r="O16" s="65"/>
      <c r="P16" s="65"/>
      <c r="Q16" s="97">
        <f>SUM(R12:R15)</f>
        <v>0</v>
      </c>
      <c r="R16" s="97">
        <f>SUM(S12:S15)</f>
        <v>0</v>
      </c>
      <c r="S16" s="96">
        <f>Q16-R16</f>
        <v>0</v>
      </c>
      <c r="T16" s="96"/>
      <c r="U16" s="96"/>
      <c r="V16" s="98"/>
    </row>
    <row r="17" spans="1:22" s="17" customFormat="1" ht="20.25" customHeight="1" x14ac:dyDescent="0.2">
      <c r="A17" s="94"/>
      <c r="B17" s="16" t="s">
        <v>84</v>
      </c>
      <c r="C17" s="180" t="s">
        <v>184</v>
      </c>
      <c r="D17" s="180"/>
      <c r="E17" s="180"/>
      <c r="F17" s="180"/>
      <c r="G17" s="180"/>
      <c r="H17" s="180"/>
      <c r="I17" s="16"/>
      <c r="J17" s="16"/>
      <c r="K17" s="16"/>
    </row>
    <row r="18" spans="1:22" s="17" customFormat="1" ht="20.25" customHeight="1" x14ac:dyDescent="0.2">
      <c r="A18" s="94"/>
      <c r="B18" s="125" t="s">
        <v>109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22" s="17" customFormat="1" ht="20.25" customHeight="1" thickBot="1" x14ac:dyDescent="0.25">
      <c r="A19" s="66"/>
      <c r="B19" s="95" t="s">
        <v>92</v>
      </c>
      <c r="C19" s="126" t="str">
        <f>B20</f>
        <v>新浦安ユナイテッド</v>
      </c>
      <c r="D19" s="127"/>
      <c r="E19" s="127"/>
      <c r="F19" s="127" t="str">
        <f>B21</f>
        <v>東習志野FC</v>
      </c>
      <c r="G19" s="127"/>
      <c r="H19" s="127"/>
      <c r="I19" s="127" t="str">
        <f>B22</f>
        <v>マリーナFC</v>
      </c>
      <c r="J19" s="127"/>
      <c r="K19" s="127"/>
      <c r="L19" s="127" t="str">
        <f>B23</f>
        <v>大和田FC</v>
      </c>
      <c r="M19" s="127"/>
      <c r="N19" s="128"/>
      <c r="O19" s="68" t="s">
        <v>75</v>
      </c>
      <c r="P19" s="69" t="s">
        <v>76</v>
      </c>
      <c r="Q19" s="69" t="s">
        <v>77</v>
      </c>
      <c r="R19" s="69" t="s">
        <v>78</v>
      </c>
      <c r="S19" s="69" t="s">
        <v>79</v>
      </c>
      <c r="T19" s="69" t="s">
        <v>80</v>
      </c>
      <c r="U19" s="70" t="s">
        <v>81</v>
      </c>
      <c r="V19" s="69" t="s">
        <v>82</v>
      </c>
    </row>
    <row r="20" spans="1:22" s="17" customFormat="1" ht="20.25" customHeight="1" thickTop="1" x14ac:dyDescent="0.2">
      <c r="A20" s="67" t="s">
        <v>88</v>
      </c>
      <c r="B20" s="71" t="s">
        <v>128</v>
      </c>
      <c r="C20" s="89"/>
      <c r="D20" s="90"/>
      <c r="E20" s="91"/>
      <c r="F20" s="72"/>
      <c r="G20" s="72"/>
      <c r="H20" s="72"/>
      <c r="I20" s="72"/>
      <c r="J20" s="72"/>
      <c r="K20" s="72"/>
      <c r="L20" s="72"/>
      <c r="M20" s="72"/>
      <c r="N20" s="73"/>
      <c r="O20" s="74">
        <f>COUNTIF(C20:N20,"○")*1</f>
        <v>0</v>
      </c>
      <c r="P20" s="75">
        <f>COUNTIF(C20:N20,"●")*1</f>
        <v>0</v>
      </c>
      <c r="Q20" s="75">
        <f>COUNTIF(C20:N20,"△")*1</f>
        <v>0</v>
      </c>
      <c r="R20" s="76">
        <f>C20+F20+I20+L20</f>
        <v>0</v>
      </c>
      <c r="S20" s="76">
        <f>E20+H20+K20+N20</f>
        <v>0</v>
      </c>
      <c r="T20" s="76">
        <f>R20-S20</f>
        <v>0</v>
      </c>
      <c r="U20" s="77">
        <f>COUNTIF(C20:N20,"○")*3+COUNTIF(C20:N20,"△")*1</f>
        <v>0</v>
      </c>
      <c r="V20" s="78"/>
    </row>
    <row r="21" spans="1:22" s="17" customFormat="1" ht="20.25" customHeight="1" x14ac:dyDescent="0.2">
      <c r="A21" s="64" t="s">
        <v>85</v>
      </c>
      <c r="B21" s="79" t="str">
        <f>C24</f>
        <v>東習志野FC</v>
      </c>
      <c r="C21" s="80"/>
      <c r="D21" s="81"/>
      <c r="E21" s="81"/>
      <c r="F21" s="92"/>
      <c r="G21" s="92"/>
      <c r="H21" s="92"/>
      <c r="I21" s="81"/>
      <c r="J21" s="81"/>
      <c r="K21" s="81"/>
      <c r="L21" s="81"/>
      <c r="M21" s="81"/>
      <c r="N21" s="82"/>
      <c r="O21" s="83">
        <f>COUNTIF(C21:N21,"○")*1</f>
        <v>0</v>
      </c>
      <c r="P21" s="84">
        <f>COUNTIF(C21:N21,"●")*1</f>
        <v>0</v>
      </c>
      <c r="Q21" s="84">
        <f>COUNTIF(C21:N21,"△")*1</f>
        <v>0</v>
      </c>
      <c r="R21" s="85">
        <f>C21+F21+I21+L21</f>
        <v>0</v>
      </c>
      <c r="S21" s="85">
        <f>E21+H21+K21+N21</f>
        <v>0</v>
      </c>
      <c r="T21" s="85">
        <f>R21-S21</f>
        <v>0</v>
      </c>
      <c r="U21" s="86">
        <f>COUNTIF(C21:N21,"○")*3+COUNTIF(C21:N21,"△")*1</f>
        <v>0</v>
      </c>
      <c r="V21" s="87"/>
    </row>
    <row r="22" spans="1:22" s="17" customFormat="1" ht="20.25" customHeight="1" x14ac:dyDescent="0.2">
      <c r="A22" s="64" t="s">
        <v>89</v>
      </c>
      <c r="B22" s="88" t="s">
        <v>141</v>
      </c>
      <c r="C22" s="80"/>
      <c r="D22" s="81"/>
      <c r="E22" s="81"/>
      <c r="F22" s="81"/>
      <c r="G22" s="81"/>
      <c r="H22" s="81"/>
      <c r="I22" s="92"/>
      <c r="J22" s="92"/>
      <c r="K22" s="92"/>
      <c r="L22" s="81"/>
      <c r="M22" s="81"/>
      <c r="N22" s="82"/>
      <c r="O22" s="83">
        <f>COUNTIF(C22:N22,"○")*1</f>
        <v>0</v>
      </c>
      <c r="P22" s="84">
        <f>COUNTIF(C22:N22,"●")*1</f>
        <v>0</v>
      </c>
      <c r="Q22" s="84">
        <f>COUNTIF(C22:N22,"△")*1</f>
        <v>0</v>
      </c>
      <c r="R22" s="85">
        <f>C22+F22+I22+L22</f>
        <v>0</v>
      </c>
      <c r="S22" s="85">
        <f>E22+H22+K22+N22</f>
        <v>0</v>
      </c>
      <c r="T22" s="85">
        <f>R22-S22</f>
        <v>0</v>
      </c>
      <c r="U22" s="86">
        <f>COUNTIF(C22:N22,"○")*3+COUNTIF(C22:N22,"△")*1</f>
        <v>0</v>
      </c>
      <c r="V22" s="87"/>
    </row>
    <row r="23" spans="1:22" s="17" customFormat="1" ht="20.25" customHeight="1" x14ac:dyDescent="0.2">
      <c r="A23" s="64" t="s">
        <v>86</v>
      </c>
      <c r="B23" s="79" t="str">
        <f>C25</f>
        <v>大和田FC</v>
      </c>
      <c r="C23" s="80"/>
      <c r="D23" s="81"/>
      <c r="E23" s="81"/>
      <c r="F23" s="81"/>
      <c r="G23" s="81"/>
      <c r="H23" s="81"/>
      <c r="I23" s="81"/>
      <c r="J23" s="81"/>
      <c r="K23" s="81"/>
      <c r="L23" s="92"/>
      <c r="M23" s="92"/>
      <c r="N23" s="93"/>
      <c r="O23" s="83">
        <f>COUNTIF(C23:N23,"○")*1</f>
        <v>0</v>
      </c>
      <c r="P23" s="84">
        <f>COUNTIF(C23:N23,"●")*1</f>
        <v>0</v>
      </c>
      <c r="Q23" s="84">
        <f>COUNTIF(C23:N23,"△")*1</f>
        <v>0</v>
      </c>
      <c r="R23" s="85">
        <f>C23+F23+I23+L23</f>
        <v>0</v>
      </c>
      <c r="S23" s="85">
        <f>E23+H23+K23+N23</f>
        <v>0</v>
      </c>
      <c r="T23" s="85">
        <f>R23-S23</f>
        <v>0</v>
      </c>
      <c r="U23" s="86">
        <f>COUNTIF(C23:N23,"○")*3+COUNTIF(C23:N23,"△")*1</f>
        <v>0</v>
      </c>
      <c r="V23" s="87"/>
    </row>
    <row r="24" spans="1:22" s="17" customFormat="1" ht="20.25" customHeight="1" x14ac:dyDescent="0.2">
      <c r="A24" s="96"/>
      <c r="B24" s="16" t="s">
        <v>83</v>
      </c>
      <c r="C24" s="179" t="s">
        <v>183</v>
      </c>
      <c r="D24" s="179"/>
      <c r="E24" s="179"/>
      <c r="F24" s="179"/>
      <c r="G24" s="179"/>
      <c r="H24" s="179"/>
      <c r="I24" s="96"/>
      <c r="J24" s="96"/>
      <c r="K24" s="96"/>
      <c r="L24" s="96"/>
      <c r="M24" s="96"/>
      <c r="N24" s="65"/>
      <c r="O24" s="65"/>
      <c r="P24" s="65"/>
      <c r="Q24" s="97">
        <f>SUM(R20:R23)</f>
        <v>0</v>
      </c>
      <c r="R24" s="97">
        <f>SUM(S20:S23)</f>
        <v>0</v>
      </c>
      <c r="S24" s="96">
        <f>Q24-R24</f>
        <v>0</v>
      </c>
      <c r="T24" s="96"/>
      <c r="U24" s="96"/>
      <c r="V24" s="98"/>
    </row>
    <row r="25" spans="1:22" s="17" customFormat="1" ht="20.25" customHeight="1" x14ac:dyDescent="0.2">
      <c r="A25" s="94"/>
      <c r="B25" s="16" t="s">
        <v>84</v>
      </c>
      <c r="C25" s="180" t="s">
        <v>185</v>
      </c>
      <c r="D25" s="180"/>
      <c r="E25" s="180"/>
      <c r="F25" s="180"/>
      <c r="G25" s="180"/>
      <c r="H25" s="180"/>
      <c r="I25" s="16"/>
      <c r="J25" s="16"/>
      <c r="K25" s="16"/>
    </row>
    <row r="26" spans="1:22" s="17" customFormat="1" ht="20.25" customHeight="1" x14ac:dyDescent="0.2">
      <c r="A26" s="94"/>
      <c r="B26" s="125" t="s">
        <v>110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1:22" s="17" customFormat="1" ht="20.25" customHeight="1" thickBot="1" x14ac:dyDescent="0.25">
      <c r="A27" s="66"/>
      <c r="B27" s="95" t="s">
        <v>145</v>
      </c>
      <c r="C27" s="126" t="str">
        <f>B28</f>
        <v>舞浜ファルコンズ</v>
      </c>
      <c r="D27" s="127"/>
      <c r="E27" s="127"/>
      <c r="F27" s="127" t="str">
        <f>B29</f>
        <v>咲が丘SC</v>
      </c>
      <c r="G27" s="127"/>
      <c r="H27" s="127"/>
      <c r="I27" s="127" t="str">
        <f>B30</f>
        <v>見明川SC</v>
      </c>
      <c r="J27" s="127"/>
      <c r="K27" s="127"/>
      <c r="L27" s="127" t="str">
        <f>B31</f>
        <v>新浜FC</v>
      </c>
      <c r="M27" s="127"/>
      <c r="N27" s="128"/>
      <c r="O27" s="68" t="s">
        <v>75</v>
      </c>
      <c r="P27" s="69" t="s">
        <v>76</v>
      </c>
      <c r="Q27" s="69" t="s">
        <v>77</v>
      </c>
      <c r="R27" s="69" t="s">
        <v>78</v>
      </c>
      <c r="S27" s="69" t="s">
        <v>79</v>
      </c>
      <c r="T27" s="69" t="s">
        <v>80</v>
      </c>
      <c r="U27" s="70" t="s">
        <v>81</v>
      </c>
      <c r="V27" s="69" t="s">
        <v>82</v>
      </c>
    </row>
    <row r="28" spans="1:22" s="17" customFormat="1" ht="20.25" customHeight="1" thickTop="1" x14ac:dyDescent="0.2">
      <c r="A28" s="67" t="s">
        <v>88</v>
      </c>
      <c r="B28" s="71" t="s">
        <v>129</v>
      </c>
      <c r="C28" s="89"/>
      <c r="D28" s="90"/>
      <c r="E28" s="91"/>
      <c r="F28" s="72"/>
      <c r="G28" s="72"/>
      <c r="H28" s="72"/>
      <c r="I28" s="72"/>
      <c r="J28" s="72"/>
      <c r="K28" s="72"/>
      <c r="L28" s="72"/>
      <c r="M28" s="72"/>
      <c r="N28" s="73"/>
      <c r="O28" s="74">
        <f>COUNTIF(C28:N28,"○")*1</f>
        <v>0</v>
      </c>
      <c r="P28" s="75">
        <f>COUNTIF(C28:N28,"●")*1</f>
        <v>0</v>
      </c>
      <c r="Q28" s="75">
        <f>COUNTIF(C28:N28,"△")*1</f>
        <v>0</v>
      </c>
      <c r="R28" s="76">
        <f>C28+F28+I28+L28</f>
        <v>0</v>
      </c>
      <c r="S28" s="76">
        <f>E28+H28+K28+N28</f>
        <v>0</v>
      </c>
      <c r="T28" s="76">
        <f>R28-S28</f>
        <v>0</v>
      </c>
      <c r="U28" s="77">
        <f>COUNTIF(C28:N28,"○")*3+COUNTIF(C28:N28,"△")*1</f>
        <v>0</v>
      </c>
      <c r="V28" s="78"/>
    </row>
    <row r="29" spans="1:22" s="17" customFormat="1" ht="20.25" customHeight="1" x14ac:dyDescent="0.2">
      <c r="A29" s="64" t="s">
        <v>85</v>
      </c>
      <c r="B29" s="79" t="str">
        <f>C32</f>
        <v>咲が丘SC</v>
      </c>
      <c r="C29" s="80"/>
      <c r="D29" s="81"/>
      <c r="E29" s="81"/>
      <c r="F29" s="92"/>
      <c r="G29" s="92"/>
      <c r="H29" s="92"/>
      <c r="I29" s="81"/>
      <c r="J29" s="81"/>
      <c r="K29" s="81"/>
      <c r="L29" s="81"/>
      <c r="M29" s="81"/>
      <c r="N29" s="82"/>
      <c r="O29" s="83">
        <f>COUNTIF(C29:N29,"○")*1</f>
        <v>0</v>
      </c>
      <c r="P29" s="84">
        <f>COUNTIF(C29:N29,"●")*1</f>
        <v>0</v>
      </c>
      <c r="Q29" s="84">
        <f>COUNTIF(C29:N29,"△")*1</f>
        <v>0</v>
      </c>
      <c r="R29" s="85">
        <f>C29+F29+I29+L29</f>
        <v>0</v>
      </c>
      <c r="S29" s="85">
        <f>E29+H29+K29+N29</f>
        <v>0</v>
      </c>
      <c r="T29" s="85">
        <f>R29-S29</f>
        <v>0</v>
      </c>
      <c r="U29" s="86">
        <f>COUNTIF(C29:N29,"○")*3+COUNTIF(C29:N29,"△")*1</f>
        <v>0</v>
      </c>
      <c r="V29" s="87"/>
    </row>
    <row r="30" spans="1:22" s="17" customFormat="1" ht="20.25" customHeight="1" x14ac:dyDescent="0.2">
      <c r="A30" s="64" t="s">
        <v>89</v>
      </c>
      <c r="B30" s="88" t="s">
        <v>143</v>
      </c>
      <c r="C30" s="80"/>
      <c r="D30" s="81"/>
      <c r="E30" s="81"/>
      <c r="F30" s="81"/>
      <c r="G30" s="81"/>
      <c r="H30" s="81"/>
      <c r="I30" s="92"/>
      <c r="J30" s="92"/>
      <c r="K30" s="92"/>
      <c r="L30" s="81"/>
      <c r="M30" s="81"/>
      <c r="N30" s="82"/>
      <c r="O30" s="83">
        <f>COUNTIF(C30:N30,"○")*1</f>
        <v>0</v>
      </c>
      <c r="P30" s="84">
        <f>COUNTIF(C30:N30,"●")*1</f>
        <v>0</v>
      </c>
      <c r="Q30" s="84">
        <f>COUNTIF(C30:N30,"△")*1</f>
        <v>0</v>
      </c>
      <c r="R30" s="85">
        <f>C30+F30+I30+L30</f>
        <v>0</v>
      </c>
      <c r="S30" s="85">
        <f>E30+H30+K30+N30</f>
        <v>0</v>
      </c>
      <c r="T30" s="85">
        <f>R30-S30</f>
        <v>0</v>
      </c>
      <c r="U30" s="86">
        <f>COUNTIF(C30:N30,"○")*3+COUNTIF(C30:N30,"△")*1</f>
        <v>0</v>
      </c>
      <c r="V30" s="87"/>
    </row>
    <row r="31" spans="1:22" s="17" customFormat="1" ht="20.25" customHeight="1" x14ac:dyDescent="0.2">
      <c r="A31" s="64" t="s">
        <v>86</v>
      </c>
      <c r="B31" s="104" t="str">
        <f>C33</f>
        <v>新浜FC</v>
      </c>
      <c r="C31" s="80"/>
      <c r="D31" s="81"/>
      <c r="E31" s="81"/>
      <c r="F31" s="81"/>
      <c r="G31" s="81"/>
      <c r="H31" s="81"/>
      <c r="I31" s="81"/>
      <c r="J31" s="81"/>
      <c r="K31" s="81"/>
      <c r="L31" s="92"/>
      <c r="M31" s="92"/>
      <c r="N31" s="93"/>
      <c r="O31" s="83">
        <f>COUNTIF(C31:N31,"○")*1</f>
        <v>0</v>
      </c>
      <c r="P31" s="84">
        <f>COUNTIF(C31:N31,"●")*1</f>
        <v>0</v>
      </c>
      <c r="Q31" s="84">
        <f>COUNTIF(C31:N31,"△")*1</f>
        <v>0</v>
      </c>
      <c r="R31" s="85">
        <f>C31+F31+I31+L31</f>
        <v>0</v>
      </c>
      <c r="S31" s="85">
        <f>E31+H31+K31+N31</f>
        <v>0</v>
      </c>
      <c r="T31" s="85">
        <f>R31-S31</f>
        <v>0</v>
      </c>
      <c r="U31" s="86">
        <f>COUNTIF(C31:N31,"○")*3+COUNTIF(C31:N31,"△")*1</f>
        <v>0</v>
      </c>
      <c r="V31" s="87"/>
    </row>
    <row r="32" spans="1:22" s="17" customFormat="1" ht="20.25" customHeight="1" x14ac:dyDescent="0.2">
      <c r="A32" s="96"/>
      <c r="B32" s="16" t="s">
        <v>83</v>
      </c>
      <c r="C32" s="179" t="s">
        <v>187</v>
      </c>
      <c r="D32" s="179"/>
      <c r="E32" s="179"/>
      <c r="F32" s="179"/>
      <c r="G32" s="179"/>
      <c r="H32" s="179"/>
      <c r="I32" s="96"/>
      <c r="J32" s="96"/>
      <c r="K32" s="96"/>
      <c r="L32" s="96"/>
      <c r="M32" s="96"/>
      <c r="N32" s="65"/>
      <c r="O32" s="65"/>
      <c r="P32" s="65"/>
      <c r="Q32" s="97">
        <f>SUM(R28:R31)</f>
        <v>0</v>
      </c>
      <c r="R32" s="97">
        <f>SUM(S28:S31)</f>
        <v>0</v>
      </c>
      <c r="S32" s="96">
        <f>Q32-R32</f>
        <v>0</v>
      </c>
      <c r="T32" s="96"/>
      <c r="U32" s="96"/>
      <c r="V32" s="98"/>
    </row>
    <row r="33" spans="1:22" s="17" customFormat="1" ht="20.25" customHeight="1" x14ac:dyDescent="0.2">
      <c r="A33" s="94"/>
      <c r="B33" s="16" t="s">
        <v>84</v>
      </c>
      <c r="C33" s="180" t="s">
        <v>182</v>
      </c>
      <c r="D33" s="180"/>
      <c r="E33" s="180"/>
      <c r="F33" s="180"/>
      <c r="G33" s="180"/>
      <c r="H33" s="180"/>
      <c r="I33" s="16"/>
      <c r="J33" s="16"/>
      <c r="K33" s="16"/>
    </row>
    <row r="34" spans="1:22" s="17" customFormat="1" ht="20.25" customHeight="1" x14ac:dyDescent="0.2">
      <c r="A34" s="94"/>
      <c r="B34" s="125" t="s">
        <v>111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22" s="17" customFormat="1" ht="20.25" customHeight="1" thickBot="1" x14ac:dyDescent="0.25">
      <c r="A35" s="66"/>
      <c r="B35" s="95" t="s">
        <v>94</v>
      </c>
      <c r="C35" s="126" t="str">
        <f>B36</f>
        <v>FCギャルソン</v>
      </c>
      <c r="D35" s="127"/>
      <c r="E35" s="127"/>
      <c r="F35" s="127" t="str">
        <f>B37</f>
        <v>南行徳FC</v>
      </c>
      <c r="G35" s="127"/>
      <c r="H35" s="127"/>
      <c r="I35" s="127" t="str">
        <f>B38</f>
        <v>FC浦安</v>
      </c>
      <c r="J35" s="127"/>
      <c r="K35" s="127"/>
      <c r="L35" s="127" t="str">
        <f>B39</f>
        <v>市川北FC</v>
      </c>
      <c r="M35" s="127"/>
      <c r="N35" s="128"/>
      <c r="O35" s="68" t="s">
        <v>75</v>
      </c>
      <c r="P35" s="69" t="s">
        <v>76</v>
      </c>
      <c r="Q35" s="69" t="s">
        <v>77</v>
      </c>
      <c r="R35" s="69" t="s">
        <v>78</v>
      </c>
      <c r="S35" s="69" t="s">
        <v>79</v>
      </c>
      <c r="T35" s="69" t="s">
        <v>80</v>
      </c>
      <c r="U35" s="70" t="s">
        <v>81</v>
      </c>
      <c r="V35" s="69" t="s">
        <v>82</v>
      </c>
    </row>
    <row r="36" spans="1:22" s="17" customFormat="1" ht="20.25" customHeight="1" thickTop="1" x14ac:dyDescent="0.2">
      <c r="A36" s="67" t="s">
        <v>88</v>
      </c>
      <c r="B36" s="71" t="s">
        <v>142</v>
      </c>
      <c r="C36" s="89"/>
      <c r="D36" s="90"/>
      <c r="E36" s="91"/>
      <c r="F36" s="72"/>
      <c r="G36" s="72"/>
      <c r="H36" s="72"/>
      <c r="I36" s="72"/>
      <c r="J36" s="72"/>
      <c r="K36" s="72"/>
      <c r="L36" s="72"/>
      <c r="M36" s="72"/>
      <c r="N36" s="73"/>
      <c r="O36" s="74">
        <f>COUNTIF(C36:N36,"○")*1</f>
        <v>0</v>
      </c>
      <c r="P36" s="75">
        <f>COUNTIF(C36:N36,"●")*1</f>
        <v>0</v>
      </c>
      <c r="Q36" s="75">
        <f>COUNTIF(C36:N36,"△")*1</f>
        <v>0</v>
      </c>
      <c r="R36" s="76">
        <f>C36+F36+I36+L36</f>
        <v>0</v>
      </c>
      <c r="S36" s="76">
        <f>E36+H36+K36+N36</f>
        <v>0</v>
      </c>
      <c r="T36" s="76">
        <f>R36-S36</f>
        <v>0</v>
      </c>
      <c r="U36" s="77">
        <f>COUNTIF(C36:N36,"○")*3+COUNTIF(C36:N36,"△")*1</f>
        <v>0</v>
      </c>
      <c r="V36" s="78"/>
    </row>
    <row r="37" spans="1:22" s="17" customFormat="1" ht="20.25" customHeight="1" x14ac:dyDescent="0.2">
      <c r="A37" s="64" t="s">
        <v>85</v>
      </c>
      <c r="B37" s="79" t="str">
        <f>C40</f>
        <v>南行徳FC</v>
      </c>
      <c r="C37" s="80"/>
      <c r="D37" s="81"/>
      <c r="E37" s="81"/>
      <c r="F37" s="92"/>
      <c r="G37" s="92"/>
      <c r="H37" s="92"/>
      <c r="I37" s="81"/>
      <c r="J37" s="81"/>
      <c r="K37" s="81"/>
      <c r="L37" s="81"/>
      <c r="M37" s="81"/>
      <c r="N37" s="82"/>
      <c r="O37" s="83">
        <f>COUNTIF(C37:N37,"○")*1</f>
        <v>0</v>
      </c>
      <c r="P37" s="84">
        <f>COUNTIF(C37:N37,"●")*1</f>
        <v>0</v>
      </c>
      <c r="Q37" s="84">
        <f>COUNTIF(C37:N37,"△")*1</f>
        <v>0</v>
      </c>
      <c r="R37" s="85">
        <f>C37+F37+I37+L37</f>
        <v>0</v>
      </c>
      <c r="S37" s="85">
        <f>E37+H37+K37+N37</f>
        <v>0</v>
      </c>
      <c r="T37" s="85">
        <f>R37-S37</f>
        <v>0</v>
      </c>
      <c r="U37" s="86">
        <f>COUNTIF(C37:N37,"○")*3+COUNTIF(C37:N37,"△")*1</f>
        <v>0</v>
      </c>
      <c r="V37" s="87"/>
    </row>
    <row r="38" spans="1:22" s="17" customFormat="1" ht="20.25" customHeight="1" x14ac:dyDescent="0.2">
      <c r="A38" s="64" t="s">
        <v>89</v>
      </c>
      <c r="B38" s="88" t="s">
        <v>132</v>
      </c>
      <c r="C38" s="80"/>
      <c r="D38" s="81"/>
      <c r="E38" s="81"/>
      <c r="F38" s="81"/>
      <c r="G38" s="81"/>
      <c r="H38" s="81"/>
      <c r="I38" s="92"/>
      <c r="J38" s="92"/>
      <c r="K38" s="92"/>
      <c r="L38" s="81"/>
      <c r="M38" s="81"/>
      <c r="N38" s="82"/>
      <c r="O38" s="83">
        <f>COUNTIF(C38:N38,"○")*1</f>
        <v>0</v>
      </c>
      <c r="P38" s="84">
        <f>COUNTIF(C38:N38,"●")*1</f>
        <v>0</v>
      </c>
      <c r="Q38" s="84">
        <f>COUNTIF(C38:N38,"△")*1</f>
        <v>0</v>
      </c>
      <c r="R38" s="85">
        <f>C38+F38+I38+L38</f>
        <v>0</v>
      </c>
      <c r="S38" s="85">
        <f>E38+H38+K38+N38</f>
        <v>0</v>
      </c>
      <c r="T38" s="85">
        <f>R38-S38</f>
        <v>0</v>
      </c>
      <c r="U38" s="86">
        <f>COUNTIF(C38:N38,"○")*3+COUNTIF(C38:N38,"△")*1</f>
        <v>0</v>
      </c>
      <c r="V38" s="87"/>
    </row>
    <row r="39" spans="1:22" s="17" customFormat="1" ht="20.25" customHeight="1" x14ac:dyDescent="0.2">
      <c r="A39" s="64" t="s">
        <v>86</v>
      </c>
      <c r="B39" s="79" t="str">
        <f>C41</f>
        <v>市川北FC</v>
      </c>
      <c r="C39" s="80"/>
      <c r="D39" s="81"/>
      <c r="E39" s="81"/>
      <c r="F39" s="81"/>
      <c r="G39" s="81"/>
      <c r="H39" s="81"/>
      <c r="I39" s="81"/>
      <c r="J39" s="81"/>
      <c r="K39" s="81"/>
      <c r="L39" s="92"/>
      <c r="M39" s="92"/>
      <c r="N39" s="93"/>
      <c r="O39" s="83">
        <f>COUNTIF(C39:N39,"○")*1</f>
        <v>0</v>
      </c>
      <c r="P39" s="84">
        <f>COUNTIF(C39:N39,"●")*1</f>
        <v>0</v>
      </c>
      <c r="Q39" s="84">
        <f>COUNTIF(C39:N39,"△")*1</f>
        <v>0</v>
      </c>
      <c r="R39" s="85">
        <f>C39+F39+I39+L39</f>
        <v>0</v>
      </c>
      <c r="S39" s="85">
        <f>E39+H39+K39+N39</f>
        <v>0</v>
      </c>
      <c r="T39" s="85">
        <f>R39-S39</f>
        <v>0</v>
      </c>
      <c r="U39" s="86">
        <f>COUNTIF(C39:N39,"○")*3+COUNTIF(C39:N39,"△")*1</f>
        <v>0</v>
      </c>
      <c r="V39" s="87"/>
    </row>
    <row r="40" spans="1:22" s="17" customFormat="1" ht="20.25" customHeight="1" x14ac:dyDescent="0.2">
      <c r="A40" s="96"/>
      <c r="B40" s="16" t="s">
        <v>83</v>
      </c>
      <c r="C40" s="179" t="s">
        <v>180</v>
      </c>
      <c r="D40" s="179"/>
      <c r="E40" s="179"/>
      <c r="F40" s="179"/>
      <c r="G40" s="179"/>
      <c r="H40" s="179"/>
      <c r="I40" s="96"/>
      <c r="J40" s="96"/>
      <c r="K40" s="96"/>
      <c r="L40" s="96"/>
      <c r="M40" s="96"/>
      <c r="N40" s="65"/>
      <c r="O40" s="65"/>
      <c r="P40" s="65"/>
      <c r="Q40" s="97">
        <f>SUM(R36:R39)</f>
        <v>0</v>
      </c>
      <c r="R40" s="97">
        <f>SUM(S36:S39)</f>
        <v>0</v>
      </c>
      <c r="S40" s="96">
        <f>Q40-R40</f>
        <v>0</v>
      </c>
      <c r="T40" s="96"/>
      <c r="U40" s="96"/>
      <c r="V40" s="98"/>
    </row>
    <row r="41" spans="1:22" s="17" customFormat="1" ht="20.25" customHeight="1" x14ac:dyDescent="0.2">
      <c r="A41" s="94"/>
      <c r="B41" s="16" t="s">
        <v>84</v>
      </c>
      <c r="C41" s="180" t="s">
        <v>186</v>
      </c>
      <c r="D41" s="180"/>
      <c r="E41" s="180"/>
      <c r="F41" s="180"/>
      <c r="G41" s="180"/>
      <c r="H41" s="180"/>
      <c r="I41" s="16"/>
      <c r="J41" s="16"/>
      <c r="K41" s="16"/>
    </row>
    <row r="42" spans="1:22" s="17" customFormat="1" ht="20.25" customHeight="1" x14ac:dyDescent="0.2">
      <c r="A42" s="94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22" s="17" customFormat="1" ht="20.25" customHeight="1" thickBot="1" x14ac:dyDescent="0.25">
      <c r="A43" s="94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22" ht="20.25" customHeight="1" thickBot="1" x14ac:dyDescent="0.25">
      <c r="A44" s="181"/>
      <c r="B44" s="182"/>
      <c r="C44" s="203" t="s">
        <v>127</v>
      </c>
      <c r="D44" s="204"/>
      <c r="E44" s="204"/>
      <c r="F44" s="204"/>
      <c r="G44" s="204"/>
      <c r="H44" s="205"/>
      <c r="I44" s="186" t="s">
        <v>41</v>
      </c>
      <c r="J44" s="165"/>
      <c r="K44" s="165"/>
      <c r="L44" s="165"/>
      <c r="M44" s="182"/>
      <c r="N44" s="164" t="s">
        <v>42</v>
      </c>
      <c r="O44" s="165"/>
      <c r="P44" s="165" t="s">
        <v>43</v>
      </c>
      <c r="Q44" s="166"/>
    </row>
    <row r="45" spans="1:22" ht="20.25" customHeight="1" thickTop="1" x14ac:dyDescent="0.2">
      <c r="A45" s="209" t="s">
        <v>44</v>
      </c>
      <c r="B45" s="176"/>
      <c r="C45" s="190">
        <v>0.375</v>
      </c>
      <c r="D45" s="191"/>
      <c r="E45" s="191"/>
      <c r="F45" s="191"/>
      <c r="G45" s="191"/>
      <c r="H45" s="192"/>
      <c r="I45" s="175" t="s">
        <v>37</v>
      </c>
      <c r="J45" s="176"/>
      <c r="K45" s="99" t="s">
        <v>97</v>
      </c>
      <c r="L45" s="175" t="s">
        <v>38</v>
      </c>
      <c r="M45" s="176"/>
      <c r="N45" s="178" t="s">
        <v>39</v>
      </c>
      <c r="O45" s="161"/>
      <c r="P45" s="201" t="s">
        <v>40</v>
      </c>
      <c r="Q45" s="202"/>
    </row>
    <row r="46" spans="1:22" ht="20.25" customHeight="1" x14ac:dyDescent="0.2">
      <c r="A46" s="148" t="s">
        <v>45</v>
      </c>
      <c r="B46" s="149"/>
      <c r="C46" s="193">
        <v>0.41666666666666669</v>
      </c>
      <c r="D46" s="194"/>
      <c r="E46" s="194"/>
      <c r="F46" s="194"/>
      <c r="G46" s="194"/>
      <c r="H46" s="195"/>
      <c r="I46" s="129" t="s">
        <v>96</v>
      </c>
      <c r="J46" s="130"/>
      <c r="K46" s="100" t="s">
        <v>97</v>
      </c>
      <c r="L46" s="188" t="s">
        <v>40</v>
      </c>
      <c r="M46" s="149"/>
      <c r="N46" s="131" t="s">
        <v>38</v>
      </c>
      <c r="O46" s="132"/>
      <c r="P46" s="132" t="s">
        <v>37</v>
      </c>
      <c r="Q46" s="156"/>
    </row>
    <row r="47" spans="1:22" ht="20.25" customHeight="1" x14ac:dyDescent="0.2">
      <c r="A47" s="157" t="s">
        <v>46</v>
      </c>
      <c r="B47" s="130"/>
      <c r="C47" s="196">
        <v>0.47916666666666669</v>
      </c>
      <c r="D47" s="197"/>
      <c r="E47" s="197"/>
      <c r="F47" s="197"/>
      <c r="G47" s="197"/>
      <c r="H47" s="198"/>
      <c r="I47" s="129" t="s">
        <v>37</v>
      </c>
      <c r="J47" s="130"/>
      <c r="K47" s="100" t="s">
        <v>97</v>
      </c>
      <c r="L47" s="129" t="s">
        <v>39</v>
      </c>
      <c r="M47" s="130"/>
      <c r="N47" s="163" t="s">
        <v>40</v>
      </c>
      <c r="O47" s="133"/>
      <c r="P47" s="132" t="s">
        <v>38</v>
      </c>
      <c r="Q47" s="156"/>
    </row>
    <row r="48" spans="1:22" ht="20.25" customHeight="1" x14ac:dyDescent="0.2">
      <c r="A48" s="148" t="s">
        <v>47</v>
      </c>
      <c r="B48" s="149"/>
      <c r="C48" s="193">
        <v>0.52083333333333337</v>
      </c>
      <c r="D48" s="194"/>
      <c r="E48" s="194"/>
      <c r="F48" s="194"/>
      <c r="G48" s="194"/>
      <c r="H48" s="195"/>
      <c r="I48" s="129" t="s">
        <v>38</v>
      </c>
      <c r="J48" s="130"/>
      <c r="K48" s="100" t="s">
        <v>97</v>
      </c>
      <c r="L48" s="188" t="s">
        <v>40</v>
      </c>
      <c r="M48" s="149"/>
      <c r="N48" s="131" t="s">
        <v>37</v>
      </c>
      <c r="O48" s="132"/>
      <c r="P48" s="132" t="s">
        <v>39</v>
      </c>
      <c r="Q48" s="156"/>
    </row>
    <row r="49" spans="1:17" ht="20.25" customHeight="1" x14ac:dyDescent="0.2">
      <c r="A49" s="148" t="s">
        <v>48</v>
      </c>
      <c r="B49" s="149"/>
      <c r="C49" s="193">
        <v>0.58333333333333337</v>
      </c>
      <c r="D49" s="194"/>
      <c r="E49" s="194"/>
      <c r="F49" s="194"/>
      <c r="G49" s="194"/>
      <c r="H49" s="195"/>
      <c r="I49" s="129" t="s">
        <v>37</v>
      </c>
      <c r="J49" s="130"/>
      <c r="K49" s="100" t="s">
        <v>97</v>
      </c>
      <c r="L49" s="188" t="s">
        <v>40</v>
      </c>
      <c r="M49" s="149"/>
      <c r="N49" s="131" t="s">
        <v>39</v>
      </c>
      <c r="O49" s="132"/>
      <c r="P49" s="132" t="s">
        <v>38</v>
      </c>
      <c r="Q49" s="156"/>
    </row>
    <row r="50" spans="1:17" ht="20.25" customHeight="1" thickBot="1" x14ac:dyDescent="0.25">
      <c r="A50" s="210" t="s">
        <v>49</v>
      </c>
      <c r="B50" s="144"/>
      <c r="C50" s="206">
        <v>0.625</v>
      </c>
      <c r="D50" s="207"/>
      <c r="E50" s="207"/>
      <c r="F50" s="207"/>
      <c r="G50" s="207"/>
      <c r="H50" s="208"/>
      <c r="I50" s="143" t="s">
        <v>87</v>
      </c>
      <c r="J50" s="144"/>
      <c r="K50" s="101" t="s">
        <v>97</v>
      </c>
      <c r="L50" s="143" t="s">
        <v>39</v>
      </c>
      <c r="M50" s="144"/>
      <c r="N50" s="199" t="s">
        <v>40</v>
      </c>
      <c r="O50" s="200"/>
      <c r="P50" s="146" t="s">
        <v>37</v>
      </c>
      <c r="Q50" s="147"/>
    </row>
    <row r="51" spans="1:17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77">
    <mergeCell ref="C3:E3"/>
    <mergeCell ref="F3:H3"/>
    <mergeCell ref="A45:B45"/>
    <mergeCell ref="A50:B50"/>
    <mergeCell ref="C16:H16"/>
    <mergeCell ref="A47:B47"/>
    <mergeCell ref="A48:B48"/>
    <mergeCell ref="C9:H9"/>
    <mergeCell ref="B34:N34"/>
    <mergeCell ref="C27:E27"/>
    <mergeCell ref="F27:H27"/>
    <mergeCell ref="C50:H50"/>
    <mergeCell ref="A46:B46"/>
    <mergeCell ref="A44:B44"/>
    <mergeCell ref="A1:V1"/>
    <mergeCell ref="B2:N2"/>
    <mergeCell ref="B10:N10"/>
    <mergeCell ref="C8:H8"/>
    <mergeCell ref="P50:Q50"/>
    <mergeCell ref="P44:Q44"/>
    <mergeCell ref="C19:E19"/>
    <mergeCell ref="F19:H19"/>
    <mergeCell ref="I19:K19"/>
    <mergeCell ref="L19:N19"/>
    <mergeCell ref="I11:K11"/>
    <mergeCell ref="C44:H44"/>
    <mergeCell ref="L11:N11"/>
    <mergeCell ref="B18:N18"/>
    <mergeCell ref="I3:K3"/>
    <mergeCell ref="L3:N3"/>
    <mergeCell ref="N50:O50"/>
    <mergeCell ref="P45:Q45"/>
    <mergeCell ref="P46:Q46"/>
    <mergeCell ref="P47:Q47"/>
    <mergeCell ref="P48:Q48"/>
    <mergeCell ref="P49:Q49"/>
    <mergeCell ref="N46:O46"/>
    <mergeCell ref="N47:O47"/>
    <mergeCell ref="N48:O48"/>
    <mergeCell ref="N49:O49"/>
    <mergeCell ref="A49:B49"/>
    <mergeCell ref="C49:H49"/>
    <mergeCell ref="C48:H48"/>
    <mergeCell ref="C35:E35"/>
    <mergeCell ref="F35:H35"/>
    <mergeCell ref="C46:H46"/>
    <mergeCell ref="C47:H47"/>
    <mergeCell ref="N45:O45"/>
    <mergeCell ref="I44:M44"/>
    <mergeCell ref="L35:N35"/>
    <mergeCell ref="C17:H17"/>
    <mergeCell ref="C11:E11"/>
    <mergeCell ref="F11:H11"/>
    <mergeCell ref="C24:H24"/>
    <mergeCell ref="C25:H25"/>
    <mergeCell ref="C32:H32"/>
    <mergeCell ref="I27:K27"/>
    <mergeCell ref="L27:N27"/>
    <mergeCell ref="I35:K35"/>
    <mergeCell ref="C33:H33"/>
    <mergeCell ref="B26:N26"/>
    <mergeCell ref="C40:H40"/>
    <mergeCell ref="C41:H41"/>
    <mergeCell ref="N44:O44"/>
    <mergeCell ref="I48:J48"/>
    <mergeCell ref="I49:J49"/>
    <mergeCell ref="C45:H45"/>
    <mergeCell ref="I50:J50"/>
    <mergeCell ref="L45:M45"/>
    <mergeCell ref="L46:M46"/>
    <mergeCell ref="L47:M47"/>
    <mergeCell ref="L48:M48"/>
    <mergeCell ref="L49:M49"/>
    <mergeCell ref="L50:M50"/>
    <mergeCell ref="I45:J45"/>
    <mergeCell ref="I46:J46"/>
    <mergeCell ref="I47:J47"/>
  </mergeCells>
  <phoneticPr fontId="1"/>
  <printOptions horizontalCentered="1"/>
  <pageMargins left="0" right="0" top="0" bottom="0" header="0.31496062992125984" footer="0.31496062992125984"/>
  <pageSetup paperSize="9" scale="8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8"/>
  <sheetViews>
    <sheetView zoomScaleNormal="100" workbookViewId="0">
      <selection activeCell="C48" sqref="C48:H49"/>
    </sheetView>
  </sheetViews>
  <sheetFormatPr defaultColWidth="9" defaultRowHeight="13.2" x14ac:dyDescent="0.2"/>
  <cols>
    <col min="1" max="1" width="3.88671875" style="19" customWidth="1"/>
    <col min="2" max="2" width="15.33203125" style="19" customWidth="1"/>
    <col min="3" max="22" width="5" style="19" customWidth="1"/>
    <col min="23" max="16384" width="9" style="19"/>
  </cols>
  <sheetData>
    <row r="1" spans="1:22" s="17" customFormat="1" ht="18" customHeight="1" x14ac:dyDescent="0.2">
      <c r="A1" s="187" t="s">
        <v>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2" spans="1:22" s="17" customFormat="1" ht="18" customHeight="1" x14ac:dyDescent="0.2">
      <c r="A2" s="94"/>
      <c r="B2" s="125" t="s">
        <v>189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22" s="17" customFormat="1" ht="18" customHeight="1" thickBot="1" x14ac:dyDescent="0.25">
      <c r="A3" s="66"/>
      <c r="B3" s="95" t="s">
        <v>90</v>
      </c>
      <c r="C3" s="126" t="str">
        <f>B4</f>
        <v>見明川SC</v>
      </c>
      <c r="D3" s="127"/>
      <c r="E3" s="127"/>
      <c r="F3" s="127" t="str">
        <f>B5</f>
        <v>信篤FC</v>
      </c>
      <c r="G3" s="127"/>
      <c r="H3" s="127"/>
      <c r="I3" s="127" t="str">
        <f>B6</f>
        <v>新浦安ユナイテッド</v>
      </c>
      <c r="J3" s="127"/>
      <c r="K3" s="127"/>
      <c r="L3" s="127" t="str">
        <f>B7</f>
        <v>南市川ＪＦＣ</v>
      </c>
      <c r="M3" s="127"/>
      <c r="N3" s="128"/>
      <c r="O3" s="68" t="s">
        <v>75</v>
      </c>
      <c r="P3" s="69" t="s">
        <v>76</v>
      </c>
      <c r="Q3" s="69" t="s">
        <v>77</v>
      </c>
      <c r="R3" s="69" t="s">
        <v>78</v>
      </c>
      <c r="S3" s="69" t="s">
        <v>79</v>
      </c>
      <c r="T3" s="69" t="s">
        <v>80</v>
      </c>
      <c r="U3" s="70" t="s">
        <v>81</v>
      </c>
      <c r="V3" s="69" t="s">
        <v>82</v>
      </c>
    </row>
    <row r="4" spans="1:22" s="17" customFormat="1" ht="18" customHeight="1" thickTop="1" x14ac:dyDescent="0.2">
      <c r="A4" s="67" t="s">
        <v>88</v>
      </c>
      <c r="B4" s="71" t="s">
        <v>143</v>
      </c>
      <c r="C4" s="89"/>
      <c r="D4" s="90"/>
      <c r="E4" s="91"/>
      <c r="F4" s="72"/>
      <c r="G4" s="72"/>
      <c r="H4" s="72"/>
      <c r="I4" s="72"/>
      <c r="J4" s="72"/>
      <c r="K4" s="72"/>
      <c r="L4" s="72"/>
      <c r="M4" s="72"/>
      <c r="N4" s="73"/>
      <c r="O4" s="74">
        <f>COUNTIF(C4:N4,"○")*1</f>
        <v>0</v>
      </c>
      <c r="P4" s="75">
        <f>COUNTIF(C4:N4,"●")*1</f>
        <v>0</v>
      </c>
      <c r="Q4" s="75">
        <f>COUNTIF(C4:N4,"△")*1</f>
        <v>0</v>
      </c>
      <c r="R4" s="76">
        <f>C4+F4+I4+L4</f>
        <v>0</v>
      </c>
      <c r="S4" s="76">
        <f>E4+H4+K4+N4</f>
        <v>0</v>
      </c>
      <c r="T4" s="76">
        <f>R4-S4</f>
        <v>0</v>
      </c>
      <c r="U4" s="77">
        <f>COUNTIF(C4:N4,"○")*3+COUNTIF(C4:N4,"△")*1</f>
        <v>0</v>
      </c>
      <c r="V4" s="78"/>
    </row>
    <row r="5" spans="1:22" s="17" customFormat="1" ht="18" customHeight="1" x14ac:dyDescent="0.2">
      <c r="A5" s="64" t="s">
        <v>85</v>
      </c>
      <c r="B5" s="79" t="str">
        <f>C8</f>
        <v>信篤FC</v>
      </c>
      <c r="C5" s="80"/>
      <c r="D5" s="81"/>
      <c r="E5" s="81"/>
      <c r="F5" s="92"/>
      <c r="G5" s="92"/>
      <c r="H5" s="92"/>
      <c r="I5" s="81"/>
      <c r="J5" s="81"/>
      <c r="K5" s="81"/>
      <c r="L5" s="81"/>
      <c r="M5" s="81"/>
      <c r="N5" s="82"/>
      <c r="O5" s="83">
        <f>COUNTIF(C5:N5,"○")*1</f>
        <v>0</v>
      </c>
      <c r="P5" s="84">
        <f>COUNTIF(C5:N5,"●")*1</f>
        <v>0</v>
      </c>
      <c r="Q5" s="84">
        <f>COUNTIF(C5:N5,"△")*1</f>
        <v>0</v>
      </c>
      <c r="R5" s="85">
        <f>C5+F5+I5+L5</f>
        <v>0</v>
      </c>
      <c r="S5" s="85">
        <f>E5+H5+K5+N5</f>
        <v>0</v>
      </c>
      <c r="T5" s="85">
        <f>R5-S5</f>
        <v>0</v>
      </c>
      <c r="U5" s="86">
        <f>COUNTIF(C5:N5,"○")*3+COUNTIF(C5:N5,"△")*1</f>
        <v>0</v>
      </c>
      <c r="V5" s="87"/>
    </row>
    <row r="6" spans="1:22" s="17" customFormat="1" ht="18" customHeight="1" x14ac:dyDescent="0.2">
      <c r="A6" s="64" t="s">
        <v>89</v>
      </c>
      <c r="B6" s="88" t="s">
        <v>128</v>
      </c>
      <c r="C6" s="80"/>
      <c r="D6" s="81"/>
      <c r="E6" s="81"/>
      <c r="F6" s="81"/>
      <c r="G6" s="81"/>
      <c r="H6" s="81"/>
      <c r="I6" s="92"/>
      <c r="J6" s="92"/>
      <c r="K6" s="92"/>
      <c r="L6" s="81"/>
      <c r="M6" s="81"/>
      <c r="N6" s="82"/>
      <c r="O6" s="83">
        <f>COUNTIF(C6:N6,"○")*1</f>
        <v>0</v>
      </c>
      <c r="P6" s="84">
        <f>COUNTIF(C6:N6,"●")*1</f>
        <v>0</v>
      </c>
      <c r="Q6" s="84">
        <f>COUNTIF(C6:N6,"△")*1</f>
        <v>0</v>
      </c>
      <c r="R6" s="85">
        <f>C6+F6+I6+L6</f>
        <v>0</v>
      </c>
      <c r="S6" s="85">
        <f>E6+H6+K6+N6</f>
        <v>0</v>
      </c>
      <c r="T6" s="85">
        <f>R6-S6</f>
        <v>0</v>
      </c>
      <c r="U6" s="86">
        <f>COUNTIF(C6:N6,"○")*3+COUNTIF(C6:N6,"△")*1</f>
        <v>0</v>
      </c>
      <c r="V6" s="87"/>
    </row>
    <row r="7" spans="1:22" s="17" customFormat="1" ht="18" customHeight="1" x14ac:dyDescent="0.2">
      <c r="A7" s="64" t="s">
        <v>86</v>
      </c>
      <c r="B7" s="79" t="str">
        <f>C9</f>
        <v>南市川ＪＦＣ</v>
      </c>
      <c r="C7" s="80"/>
      <c r="D7" s="81"/>
      <c r="E7" s="81"/>
      <c r="F7" s="81"/>
      <c r="G7" s="81"/>
      <c r="H7" s="81"/>
      <c r="I7" s="81"/>
      <c r="J7" s="81"/>
      <c r="K7" s="81"/>
      <c r="L7" s="92"/>
      <c r="M7" s="92"/>
      <c r="N7" s="93"/>
      <c r="O7" s="83">
        <f>COUNTIF(C7:N7,"○")*1</f>
        <v>0</v>
      </c>
      <c r="P7" s="84">
        <f>COUNTIF(C7:N7,"●")*1</f>
        <v>0</v>
      </c>
      <c r="Q7" s="84">
        <f>COUNTIF(C7:N7,"△")*1</f>
        <v>0</v>
      </c>
      <c r="R7" s="85">
        <f>C7+F7+I7+L7</f>
        <v>0</v>
      </c>
      <c r="S7" s="85">
        <f>E7+H7+K7+N7</f>
        <v>0</v>
      </c>
      <c r="T7" s="85">
        <f>R7-S7</f>
        <v>0</v>
      </c>
      <c r="U7" s="86">
        <f>COUNTIF(C7:N7,"○")*3+COUNTIF(C7:N7,"△")*1</f>
        <v>0</v>
      </c>
      <c r="V7" s="87"/>
    </row>
    <row r="8" spans="1:22" s="17" customFormat="1" ht="18" customHeight="1" x14ac:dyDescent="0.2">
      <c r="A8" s="96"/>
      <c r="B8" s="16" t="s">
        <v>83</v>
      </c>
      <c r="C8" s="179" t="s">
        <v>202</v>
      </c>
      <c r="D8" s="179"/>
      <c r="E8" s="179"/>
      <c r="F8" s="179"/>
      <c r="G8" s="179"/>
      <c r="H8" s="179"/>
      <c r="I8" s="96"/>
      <c r="J8" s="96"/>
      <c r="K8" s="96"/>
      <c r="L8" s="96"/>
      <c r="M8" s="96"/>
      <c r="N8" s="65"/>
      <c r="O8" s="65"/>
      <c r="P8" s="65"/>
      <c r="Q8" s="97">
        <f>SUM(R4:R7)</f>
        <v>0</v>
      </c>
      <c r="R8" s="97">
        <f>SUM(S4:S7)</f>
        <v>0</v>
      </c>
      <c r="S8" s="96">
        <f>Q8-R8</f>
        <v>0</v>
      </c>
      <c r="T8" s="96"/>
      <c r="U8" s="96"/>
      <c r="V8" s="98"/>
    </row>
    <row r="9" spans="1:22" s="17" customFormat="1" ht="18" customHeight="1" x14ac:dyDescent="0.2">
      <c r="A9" s="94"/>
      <c r="B9" s="16" t="s">
        <v>84</v>
      </c>
      <c r="C9" s="180" t="s">
        <v>225</v>
      </c>
      <c r="D9" s="180"/>
      <c r="E9" s="180"/>
      <c r="F9" s="180"/>
      <c r="G9" s="180"/>
      <c r="H9" s="180"/>
      <c r="I9" s="16"/>
      <c r="J9" s="16"/>
      <c r="K9" s="16"/>
    </row>
    <row r="10" spans="1:22" s="17" customFormat="1" ht="18" customHeight="1" x14ac:dyDescent="0.2">
      <c r="A10" s="94"/>
      <c r="B10" s="125" t="s">
        <v>190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22" s="17" customFormat="1" ht="18" customHeight="1" thickBot="1" x14ac:dyDescent="0.25">
      <c r="A11" s="66"/>
      <c r="B11" s="95" t="s">
        <v>91</v>
      </c>
      <c r="C11" s="126" t="str">
        <f>B12</f>
        <v>FC浦安</v>
      </c>
      <c r="D11" s="127"/>
      <c r="E11" s="127"/>
      <c r="F11" s="127" t="str">
        <f>B13</f>
        <v>FC鬼高</v>
      </c>
      <c r="G11" s="127"/>
      <c r="H11" s="127"/>
      <c r="I11" s="127" t="str">
        <f>B14</f>
        <v>FCギャルソン</v>
      </c>
      <c r="J11" s="127"/>
      <c r="K11" s="127"/>
      <c r="L11" s="127" t="str">
        <f>B15</f>
        <v>富美浜ＳＣ</v>
      </c>
      <c r="M11" s="127"/>
      <c r="N11" s="128"/>
      <c r="O11" s="68" t="s">
        <v>75</v>
      </c>
      <c r="P11" s="69" t="s">
        <v>76</v>
      </c>
      <c r="Q11" s="69" t="s">
        <v>77</v>
      </c>
      <c r="R11" s="69" t="s">
        <v>78</v>
      </c>
      <c r="S11" s="69" t="s">
        <v>79</v>
      </c>
      <c r="T11" s="69" t="s">
        <v>80</v>
      </c>
      <c r="U11" s="70" t="s">
        <v>81</v>
      </c>
      <c r="V11" s="69" t="s">
        <v>82</v>
      </c>
    </row>
    <row r="12" spans="1:22" s="17" customFormat="1" ht="18" customHeight="1" thickTop="1" x14ac:dyDescent="0.2">
      <c r="A12" s="67" t="s">
        <v>88</v>
      </c>
      <c r="B12" s="71" t="s">
        <v>132</v>
      </c>
      <c r="C12" s="89"/>
      <c r="D12" s="90"/>
      <c r="E12" s="91"/>
      <c r="F12" s="72"/>
      <c r="G12" s="72"/>
      <c r="H12" s="72"/>
      <c r="I12" s="72"/>
      <c r="J12" s="72"/>
      <c r="K12" s="72"/>
      <c r="L12" s="72"/>
      <c r="M12" s="72"/>
      <c r="N12" s="73"/>
      <c r="O12" s="74">
        <f>COUNTIF(C12:N12,"○")*1</f>
        <v>0</v>
      </c>
      <c r="P12" s="75">
        <f>COUNTIF(C12:N12,"●")*1</f>
        <v>0</v>
      </c>
      <c r="Q12" s="75">
        <f>COUNTIF(C12:N12,"△")*1</f>
        <v>0</v>
      </c>
      <c r="R12" s="76">
        <f>C12+F12+I12+L12</f>
        <v>0</v>
      </c>
      <c r="S12" s="76">
        <f>E12+H12+K12+N12</f>
        <v>0</v>
      </c>
      <c r="T12" s="76">
        <f>R12-S12</f>
        <v>0</v>
      </c>
      <c r="U12" s="77">
        <f>COUNTIF(C12:N12,"○")*3+COUNTIF(C12:N12,"△")*1</f>
        <v>0</v>
      </c>
      <c r="V12" s="78"/>
    </row>
    <row r="13" spans="1:22" s="17" customFormat="1" ht="18" customHeight="1" x14ac:dyDescent="0.2">
      <c r="A13" s="64" t="s">
        <v>85</v>
      </c>
      <c r="B13" s="79" t="str">
        <f>C16</f>
        <v>FC鬼高</v>
      </c>
      <c r="C13" s="80"/>
      <c r="D13" s="81"/>
      <c r="E13" s="81"/>
      <c r="F13" s="92"/>
      <c r="G13" s="92"/>
      <c r="H13" s="92"/>
      <c r="I13" s="81"/>
      <c r="J13" s="81"/>
      <c r="K13" s="81"/>
      <c r="L13" s="81"/>
      <c r="M13" s="81"/>
      <c r="N13" s="82"/>
      <c r="O13" s="83">
        <f>COUNTIF(C13:N13,"○")*1</f>
        <v>0</v>
      </c>
      <c r="P13" s="84">
        <f>COUNTIF(C13:N13,"●")*1</f>
        <v>0</v>
      </c>
      <c r="Q13" s="84">
        <f>COUNTIF(C13:N13,"△")*1</f>
        <v>0</v>
      </c>
      <c r="R13" s="85">
        <f>C13+F13+I13+L13</f>
        <v>0</v>
      </c>
      <c r="S13" s="85">
        <f>E13+H13+K13+N13</f>
        <v>0</v>
      </c>
      <c r="T13" s="85">
        <f>R13-S13</f>
        <v>0</v>
      </c>
      <c r="U13" s="86">
        <f>COUNTIF(C13:N13,"○")*3+COUNTIF(C13:N13,"△")*1</f>
        <v>0</v>
      </c>
      <c r="V13" s="87"/>
    </row>
    <row r="14" spans="1:22" s="17" customFormat="1" ht="18" customHeight="1" x14ac:dyDescent="0.2">
      <c r="A14" s="64" t="s">
        <v>89</v>
      </c>
      <c r="B14" s="88" t="s">
        <v>146</v>
      </c>
      <c r="C14" s="80"/>
      <c r="D14" s="81"/>
      <c r="E14" s="81"/>
      <c r="F14" s="81"/>
      <c r="G14" s="81"/>
      <c r="H14" s="81"/>
      <c r="I14" s="92"/>
      <c r="J14" s="92"/>
      <c r="K14" s="92"/>
      <c r="L14" s="81"/>
      <c r="M14" s="81"/>
      <c r="N14" s="82"/>
      <c r="O14" s="83">
        <f>COUNTIF(C14:N14,"○")*1</f>
        <v>0</v>
      </c>
      <c r="P14" s="84">
        <f>COUNTIF(C14:N14,"●")*1</f>
        <v>0</v>
      </c>
      <c r="Q14" s="84">
        <f>COUNTIF(C14:N14,"△")*1</f>
        <v>0</v>
      </c>
      <c r="R14" s="85">
        <f>C14+F14+I14+L14</f>
        <v>0</v>
      </c>
      <c r="S14" s="85">
        <f>E14+H14+K14+N14</f>
        <v>0</v>
      </c>
      <c r="T14" s="85">
        <f>R14-S14</f>
        <v>0</v>
      </c>
      <c r="U14" s="86">
        <f>COUNTIF(C14:N14,"○")*3+COUNTIF(C14:N14,"△")*1</f>
        <v>0</v>
      </c>
      <c r="V14" s="87"/>
    </row>
    <row r="15" spans="1:22" s="17" customFormat="1" ht="18" customHeight="1" x14ac:dyDescent="0.2">
      <c r="A15" s="64" t="s">
        <v>86</v>
      </c>
      <c r="B15" s="79" t="str">
        <f>C17</f>
        <v>富美浜ＳＣ</v>
      </c>
      <c r="C15" s="80"/>
      <c r="D15" s="81"/>
      <c r="E15" s="81"/>
      <c r="F15" s="81"/>
      <c r="G15" s="81"/>
      <c r="H15" s="81"/>
      <c r="I15" s="81"/>
      <c r="J15" s="81"/>
      <c r="K15" s="81"/>
      <c r="L15" s="92"/>
      <c r="M15" s="92"/>
      <c r="N15" s="93"/>
      <c r="O15" s="83">
        <f>COUNTIF(C15:N15,"○")*1</f>
        <v>0</v>
      </c>
      <c r="P15" s="84">
        <f>COUNTIF(C15:N15,"●")*1</f>
        <v>0</v>
      </c>
      <c r="Q15" s="84">
        <f>COUNTIF(C15:N15,"△")*1</f>
        <v>0</v>
      </c>
      <c r="R15" s="85">
        <f>C15+F15+I15+L15</f>
        <v>0</v>
      </c>
      <c r="S15" s="85">
        <f>E15+H15+K15+N15</f>
        <v>0</v>
      </c>
      <c r="T15" s="85">
        <f>R15-S15</f>
        <v>0</v>
      </c>
      <c r="U15" s="86">
        <f>COUNTIF(C15:N15,"○")*3+COUNTIF(C15:N15,"△")*1</f>
        <v>0</v>
      </c>
      <c r="V15" s="87"/>
    </row>
    <row r="16" spans="1:22" s="17" customFormat="1" ht="18" customHeight="1" x14ac:dyDescent="0.2">
      <c r="A16" s="96"/>
      <c r="B16" s="16" t="s">
        <v>83</v>
      </c>
      <c r="C16" s="179" t="s">
        <v>207</v>
      </c>
      <c r="D16" s="179"/>
      <c r="E16" s="179"/>
      <c r="F16" s="179"/>
      <c r="G16" s="179"/>
      <c r="H16" s="179"/>
      <c r="I16" s="96"/>
      <c r="J16" s="96"/>
      <c r="K16" s="96"/>
      <c r="L16" s="96"/>
      <c r="M16" s="96"/>
      <c r="N16" s="65"/>
      <c r="O16" s="65"/>
      <c r="P16" s="65"/>
      <c r="Q16" s="97">
        <f>SUM(R12:R15)</f>
        <v>0</v>
      </c>
      <c r="R16" s="97">
        <f>SUM(S12:S15)</f>
        <v>0</v>
      </c>
      <c r="S16" s="96">
        <f>Q16-R16</f>
        <v>0</v>
      </c>
      <c r="T16" s="96"/>
      <c r="U16" s="96"/>
      <c r="V16" s="98"/>
    </row>
    <row r="17" spans="1:22" s="17" customFormat="1" ht="18" customHeight="1" x14ac:dyDescent="0.2">
      <c r="A17" s="94"/>
      <c r="B17" s="16" t="s">
        <v>84</v>
      </c>
      <c r="C17" s="180" t="s">
        <v>226</v>
      </c>
      <c r="D17" s="180"/>
      <c r="E17" s="180"/>
      <c r="F17" s="180"/>
      <c r="G17" s="180"/>
      <c r="H17" s="180"/>
      <c r="I17" s="16"/>
      <c r="J17" s="16"/>
      <c r="K17" s="16"/>
    </row>
    <row r="18" spans="1:22" s="17" customFormat="1" ht="18" customHeight="1" x14ac:dyDescent="0.2">
      <c r="A18" s="94"/>
      <c r="B18" s="125" t="s">
        <v>191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22" s="17" customFormat="1" ht="18" customHeight="1" thickBot="1" x14ac:dyDescent="0.25">
      <c r="A19" s="66"/>
      <c r="B19" s="95" t="s">
        <v>92</v>
      </c>
      <c r="C19" s="126" t="str">
        <f>B20</f>
        <v>舞浜ファルコンズ</v>
      </c>
      <c r="D19" s="127"/>
      <c r="E19" s="127"/>
      <c r="F19" s="127" t="str">
        <f>B21</f>
        <v>市川真間ＤＳＣ</v>
      </c>
      <c r="G19" s="127"/>
      <c r="H19" s="127"/>
      <c r="I19" s="127" t="str">
        <f>B22</f>
        <v>マリーナFC</v>
      </c>
      <c r="J19" s="127"/>
      <c r="K19" s="127"/>
      <c r="L19" s="127" t="str">
        <f>B23</f>
        <v>北方イレブン</v>
      </c>
      <c r="M19" s="127"/>
      <c r="N19" s="128"/>
      <c r="O19" s="68" t="s">
        <v>75</v>
      </c>
      <c r="P19" s="69" t="s">
        <v>76</v>
      </c>
      <c r="Q19" s="69" t="s">
        <v>77</v>
      </c>
      <c r="R19" s="69" t="s">
        <v>78</v>
      </c>
      <c r="S19" s="69" t="s">
        <v>79</v>
      </c>
      <c r="T19" s="69" t="s">
        <v>80</v>
      </c>
      <c r="U19" s="70" t="s">
        <v>81</v>
      </c>
      <c r="V19" s="69" t="s">
        <v>82</v>
      </c>
    </row>
    <row r="20" spans="1:22" s="17" customFormat="1" ht="18" customHeight="1" thickTop="1" x14ac:dyDescent="0.2">
      <c r="A20" s="67" t="s">
        <v>88</v>
      </c>
      <c r="B20" s="71" t="s">
        <v>129</v>
      </c>
      <c r="C20" s="89"/>
      <c r="D20" s="90"/>
      <c r="E20" s="91"/>
      <c r="F20" s="72"/>
      <c r="G20" s="72"/>
      <c r="H20" s="72"/>
      <c r="I20" s="72"/>
      <c r="J20" s="72"/>
      <c r="K20" s="72"/>
      <c r="L20" s="72"/>
      <c r="M20" s="72"/>
      <c r="N20" s="73"/>
      <c r="O20" s="74">
        <f>COUNTIF(C20:N20,"○")*1</f>
        <v>0</v>
      </c>
      <c r="P20" s="75">
        <f>COUNTIF(C20:N20,"●")*1</f>
        <v>0</v>
      </c>
      <c r="Q20" s="75">
        <f>COUNTIF(C20:N20,"△")*1</f>
        <v>0</v>
      </c>
      <c r="R20" s="76">
        <f>C20+F20+I20+L20</f>
        <v>0</v>
      </c>
      <c r="S20" s="76">
        <f>E20+H20+K20+N20</f>
        <v>0</v>
      </c>
      <c r="T20" s="76">
        <f>R20-S20</f>
        <v>0</v>
      </c>
      <c r="U20" s="77">
        <f>COUNTIF(C20:N20,"○")*3+COUNTIF(C20:N20,"△")*1</f>
        <v>0</v>
      </c>
      <c r="V20" s="78"/>
    </row>
    <row r="21" spans="1:22" s="17" customFormat="1" ht="18" customHeight="1" x14ac:dyDescent="0.2">
      <c r="A21" s="64" t="s">
        <v>85</v>
      </c>
      <c r="B21" s="79" t="str">
        <f>C24</f>
        <v>市川真間ＤＳＣ</v>
      </c>
      <c r="C21" s="80"/>
      <c r="D21" s="81"/>
      <c r="E21" s="81"/>
      <c r="F21" s="92"/>
      <c r="G21" s="92"/>
      <c r="H21" s="92"/>
      <c r="I21" s="81"/>
      <c r="J21" s="81"/>
      <c r="K21" s="81"/>
      <c r="L21" s="81"/>
      <c r="M21" s="81"/>
      <c r="N21" s="82"/>
      <c r="O21" s="83">
        <f>COUNTIF(C21:N21,"○")*1</f>
        <v>0</v>
      </c>
      <c r="P21" s="84">
        <f>COUNTIF(C21:N21,"●")*1</f>
        <v>0</v>
      </c>
      <c r="Q21" s="84">
        <f>COUNTIF(C21:N21,"△")*1</f>
        <v>0</v>
      </c>
      <c r="R21" s="85">
        <f>C21+F21+I21+L21</f>
        <v>0</v>
      </c>
      <c r="S21" s="85">
        <f>E21+H21+K21+N21</f>
        <v>0</v>
      </c>
      <c r="T21" s="85">
        <f>R21-S21</f>
        <v>0</v>
      </c>
      <c r="U21" s="86">
        <f>COUNTIF(C21:N21,"○")*3+COUNTIF(C21:N21,"△")*1</f>
        <v>0</v>
      </c>
      <c r="V21" s="87"/>
    </row>
    <row r="22" spans="1:22" s="17" customFormat="1" ht="18" customHeight="1" x14ac:dyDescent="0.2">
      <c r="A22" s="64" t="s">
        <v>89</v>
      </c>
      <c r="B22" s="88" t="s">
        <v>147</v>
      </c>
      <c r="C22" s="80"/>
      <c r="D22" s="81"/>
      <c r="E22" s="81"/>
      <c r="F22" s="81"/>
      <c r="G22" s="81"/>
      <c r="H22" s="81"/>
      <c r="I22" s="92"/>
      <c r="J22" s="92"/>
      <c r="K22" s="92"/>
      <c r="L22" s="81"/>
      <c r="M22" s="81"/>
      <c r="N22" s="82"/>
      <c r="O22" s="83">
        <f>COUNTIF(C22:N22,"○")*1</f>
        <v>0</v>
      </c>
      <c r="P22" s="84">
        <f>COUNTIF(C22:N22,"●")*1</f>
        <v>0</v>
      </c>
      <c r="Q22" s="84">
        <f>COUNTIF(C22:N22,"△")*1</f>
        <v>0</v>
      </c>
      <c r="R22" s="85">
        <f>C22+F22+I22+L22</f>
        <v>0</v>
      </c>
      <c r="S22" s="85">
        <f>E22+H22+K22+N22</f>
        <v>0</v>
      </c>
      <c r="T22" s="85">
        <f>R22-S22</f>
        <v>0</v>
      </c>
      <c r="U22" s="86">
        <f>COUNTIF(C22:N22,"○")*3+COUNTIF(C22:N22,"△")*1</f>
        <v>0</v>
      </c>
      <c r="V22" s="87"/>
    </row>
    <row r="23" spans="1:22" s="17" customFormat="1" ht="18" customHeight="1" x14ac:dyDescent="0.2">
      <c r="A23" s="64" t="s">
        <v>86</v>
      </c>
      <c r="B23" s="79" t="str">
        <f>C25</f>
        <v>北方イレブン</v>
      </c>
      <c r="C23" s="80"/>
      <c r="D23" s="81"/>
      <c r="E23" s="81"/>
      <c r="F23" s="81"/>
      <c r="G23" s="81"/>
      <c r="H23" s="81"/>
      <c r="I23" s="81"/>
      <c r="J23" s="81"/>
      <c r="K23" s="81"/>
      <c r="L23" s="92"/>
      <c r="M23" s="92"/>
      <c r="N23" s="93"/>
      <c r="O23" s="83">
        <f>COUNTIF(C23:N23,"○")*1</f>
        <v>0</v>
      </c>
      <c r="P23" s="84">
        <f>COUNTIF(C23:N23,"●")*1</f>
        <v>0</v>
      </c>
      <c r="Q23" s="84">
        <f>COUNTIF(C23:N23,"△")*1</f>
        <v>0</v>
      </c>
      <c r="R23" s="85">
        <f>C23+F23+I23+L23</f>
        <v>0</v>
      </c>
      <c r="S23" s="85">
        <f>E23+H23+K23+N23</f>
        <v>0</v>
      </c>
      <c r="T23" s="85">
        <f>R23-S23</f>
        <v>0</v>
      </c>
      <c r="U23" s="86">
        <f>COUNTIF(C23:N23,"○")*3+COUNTIF(C23:N23,"△")*1</f>
        <v>0</v>
      </c>
      <c r="V23" s="87"/>
    </row>
    <row r="24" spans="1:22" s="17" customFormat="1" ht="18" customHeight="1" x14ac:dyDescent="0.2">
      <c r="A24" s="96"/>
      <c r="B24" s="16" t="s">
        <v>83</v>
      </c>
      <c r="C24" s="179" t="s">
        <v>227</v>
      </c>
      <c r="D24" s="179"/>
      <c r="E24" s="179"/>
      <c r="F24" s="179"/>
      <c r="G24" s="179"/>
      <c r="H24" s="179"/>
      <c r="I24" s="96"/>
      <c r="J24" s="96"/>
      <c r="K24" s="96"/>
      <c r="L24" s="96"/>
      <c r="M24" s="96"/>
      <c r="N24" s="65"/>
      <c r="O24" s="65"/>
      <c r="P24" s="65"/>
      <c r="Q24" s="97">
        <f>SUM(R20:R23)</f>
        <v>0</v>
      </c>
      <c r="R24" s="97">
        <f>SUM(S20:S23)</f>
        <v>0</v>
      </c>
      <c r="S24" s="96">
        <f>Q24-R24</f>
        <v>0</v>
      </c>
      <c r="T24" s="96"/>
      <c r="U24" s="96"/>
      <c r="V24" s="98"/>
    </row>
    <row r="25" spans="1:22" s="17" customFormat="1" ht="18" customHeight="1" x14ac:dyDescent="0.2">
      <c r="A25" s="94"/>
      <c r="B25" s="16" t="s">
        <v>84</v>
      </c>
      <c r="C25" s="180" t="s">
        <v>205</v>
      </c>
      <c r="D25" s="180"/>
      <c r="E25" s="180"/>
      <c r="F25" s="180"/>
      <c r="G25" s="180"/>
      <c r="H25" s="180"/>
      <c r="I25" s="16"/>
      <c r="J25" s="16"/>
      <c r="K25" s="16"/>
    </row>
    <row r="26" spans="1:22" s="17" customFormat="1" ht="18" customHeight="1" x14ac:dyDescent="0.2">
      <c r="A26" s="94"/>
      <c r="B26" s="125" t="s">
        <v>192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1:22" s="17" customFormat="1" ht="18" customHeight="1" thickBot="1" x14ac:dyDescent="0.25">
      <c r="A27" s="66"/>
      <c r="B27" s="95" t="s">
        <v>93</v>
      </c>
      <c r="C27" s="126" t="str">
        <f>B28</f>
        <v>イーストジュニアFC</v>
      </c>
      <c r="D27" s="127"/>
      <c r="E27" s="127"/>
      <c r="F27" s="127" t="str">
        <f>B29</f>
        <v>ＦＣ八幡</v>
      </c>
      <c r="G27" s="127"/>
      <c r="H27" s="127"/>
      <c r="I27" s="127" t="str">
        <f>B30</f>
        <v>新浦安ユナイテッド</v>
      </c>
      <c r="J27" s="127"/>
      <c r="K27" s="127"/>
      <c r="L27" s="127" t="str">
        <f>B31</f>
        <v>市川MFC</v>
      </c>
      <c r="M27" s="127"/>
      <c r="N27" s="128"/>
      <c r="O27" s="68" t="s">
        <v>75</v>
      </c>
      <c r="P27" s="69" t="s">
        <v>76</v>
      </c>
      <c r="Q27" s="69" t="s">
        <v>77</v>
      </c>
      <c r="R27" s="69" t="s">
        <v>78</v>
      </c>
      <c r="S27" s="69" t="s">
        <v>79</v>
      </c>
      <c r="T27" s="69" t="s">
        <v>80</v>
      </c>
      <c r="U27" s="70" t="s">
        <v>81</v>
      </c>
      <c r="V27" s="69" t="s">
        <v>82</v>
      </c>
    </row>
    <row r="28" spans="1:22" s="17" customFormat="1" ht="18" customHeight="1" thickTop="1" x14ac:dyDescent="0.2">
      <c r="A28" s="67" t="s">
        <v>88</v>
      </c>
      <c r="B28" s="71" t="s">
        <v>133</v>
      </c>
      <c r="C28" s="89"/>
      <c r="D28" s="90"/>
      <c r="E28" s="91"/>
      <c r="F28" s="72"/>
      <c r="G28" s="72"/>
      <c r="H28" s="72"/>
      <c r="I28" s="72"/>
      <c r="J28" s="72"/>
      <c r="K28" s="72"/>
      <c r="L28" s="72"/>
      <c r="M28" s="72"/>
      <c r="N28" s="73"/>
      <c r="O28" s="74">
        <f>COUNTIF(C28:N28,"○")*1</f>
        <v>0</v>
      </c>
      <c r="P28" s="75">
        <f>COUNTIF(C28:N28,"●")*1</f>
        <v>0</v>
      </c>
      <c r="Q28" s="75">
        <f>COUNTIF(C28:N28,"△")*1</f>
        <v>0</v>
      </c>
      <c r="R28" s="76">
        <f>C28+F28+I28+L28</f>
        <v>0</v>
      </c>
      <c r="S28" s="76">
        <f>E28+H28+K28+N28</f>
        <v>0</v>
      </c>
      <c r="T28" s="76">
        <f>R28-S28</f>
        <v>0</v>
      </c>
      <c r="U28" s="77">
        <f>COUNTIF(C28:N28,"○")*3+COUNTIF(C28:N28,"△")*1</f>
        <v>0</v>
      </c>
      <c r="V28" s="78"/>
    </row>
    <row r="29" spans="1:22" s="17" customFormat="1" ht="18" customHeight="1" x14ac:dyDescent="0.2">
      <c r="A29" s="64" t="s">
        <v>85</v>
      </c>
      <c r="B29" s="79" t="str">
        <f>C32</f>
        <v>ＦＣ八幡</v>
      </c>
      <c r="C29" s="80"/>
      <c r="D29" s="81"/>
      <c r="E29" s="81"/>
      <c r="F29" s="92"/>
      <c r="G29" s="92"/>
      <c r="H29" s="92"/>
      <c r="I29" s="81"/>
      <c r="J29" s="81"/>
      <c r="K29" s="81"/>
      <c r="L29" s="81"/>
      <c r="M29" s="81"/>
      <c r="N29" s="82"/>
      <c r="O29" s="83">
        <f>COUNTIF(C29:N29,"○")*1</f>
        <v>0</v>
      </c>
      <c r="P29" s="84">
        <f>COUNTIF(C29:N29,"●")*1</f>
        <v>0</v>
      </c>
      <c r="Q29" s="84">
        <f>COUNTIF(C29:N29,"△")*1</f>
        <v>0</v>
      </c>
      <c r="R29" s="85">
        <f>C29+F29+I29+L29</f>
        <v>0</v>
      </c>
      <c r="S29" s="85">
        <f>E29+H29+K29+N29</f>
        <v>0</v>
      </c>
      <c r="T29" s="85">
        <f>R29-S29</f>
        <v>0</v>
      </c>
      <c r="U29" s="86">
        <f>COUNTIF(C29:N29,"○")*3+COUNTIF(C29:N29,"△")*1</f>
        <v>0</v>
      </c>
      <c r="V29" s="87"/>
    </row>
    <row r="30" spans="1:22" s="17" customFormat="1" ht="18" customHeight="1" x14ac:dyDescent="0.2">
      <c r="A30" s="64" t="s">
        <v>89</v>
      </c>
      <c r="B30" s="88" t="s">
        <v>128</v>
      </c>
      <c r="C30" s="80"/>
      <c r="D30" s="81"/>
      <c r="E30" s="81"/>
      <c r="F30" s="81"/>
      <c r="G30" s="81"/>
      <c r="H30" s="81"/>
      <c r="I30" s="92"/>
      <c r="J30" s="92"/>
      <c r="K30" s="92"/>
      <c r="L30" s="81"/>
      <c r="M30" s="81"/>
      <c r="N30" s="82"/>
      <c r="O30" s="83">
        <f>COUNTIF(C30:N30,"○")*1</f>
        <v>0</v>
      </c>
      <c r="P30" s="84">
        <f>COUNTIF(C30:N30,"●")*1</f>
        <v>0</v>
      </c>
      <c r="Q30" s="84">
        <f>COUNTIF(C30:N30,"△")*1</f>
        <v>0</v>
      </c>
      <c r="R30" s="85">
        <f>C30+F30+I30+L30</f>
        <v>0</v>
      </c>
      <c r="S30" s="85">
        <f>E30+H30+K30+N30</f>
        <v>0</v>
      </c>
      <c r="T30" s="85">
        <f>R30-S30</f>
        <v>0</v>
      </c>
      <c r="U30" s="86">
        <f>COUNTIF(C30:N30,"○")*3+COUNTIF(C30:N30,"△")*1</f>
        <v>0</v>
      </c>
      <c r="V30" s="87"/>
    </row>
    <row r="31" spans="1:22" s="17" customFormat="1" ht="18" customHeight="1" x14ac:dyDescent="0.2">
      <c r="A31" s="64" t="s">
        <v>86</v>
      </c>
      <c r="B31" s="79" t="str">
        <f>C33</f>
        <v>市川MFC</v>
      </c>
      <c r="C31" s="80"/>
      <c r="D31" s="81"/>
      <c r="E31" s="81"/>
      <c r="F31" s="81"/>
      <c r="G31" s="81"/>
      <c r="H31" s="81"/>
      <c r="I31" s="81"/>
      <c r="J31" s="81"/>
      <c r="K31" s="81"/>
      <c r="L31" s="92"/>
      <c r="M31" s="92"/>
      <c r="N31" s="93"/>
      <c r="O31" s="83">
        <f>COUNTIF(C31:N31,"○")*1</f>
        <v>0</v>
      </c>
      <c r="P31" s="84">
        <f>COUNTIF(C31:N31,"●")*1</f>
        <v>0</v>
      </c>
      <c r="Q31" s="84">
        <f>COUNTIF(C31:N31,"△")*1</f>
        <v>0</v>
      </c>
      <c r="R31" s="85">
        <f>C31+F31+I31+L31</f>
        <v>0</v>
      </c>
      <c r="S31" s="85">
        <f>E31+H31+K31+N31</f>
        <v>0</v>
      </c>
      <c r="T31" s="85">
        <f>R31-S31</f>
        <v>0</v>
      </c>
      <c r="U31" s="86">
        <f>COUNTIF(C31:N31,"○")*3+COUNTIF(C31:N31,"△")*1</f>
        <v>0</v>
      </c>
      <c r="V31" s="87"/>
    </row>
    <row r="32" spans="1:22" s="17" customFormat="1" ht="18" customHeight="1" x14ac:dyDescent="0.2">
      <c r="A32" s="96"/>
      <c r="B32" s="16" t="s">
        <v>83</v>
      </c>
      <c r="C32" s="179" t="s">
        <v>228</v>
      </c>
      <c r="D32" s="179"/>
      <c r="E32" s="179"/>
      <c r="F32" s="179"/>
      <c r="G32" s="179"/>
      <c r="H32" s="179"/>
      <c r="I32" s="96"/>
      <c r="J32" s="96"/>
      <c r="K32" s="96"/>
      <c r="L32" s="96"/>
      <c r="M32" s="96"/>
      <c r="N32" s="65"/>
      <c r="O32" s="65"/>
      <c r="P32" s="65"/>
      <c r="Q32" s="97">
        <f>SUM(R28:R31)</f>
        <v>0</v>
      </c>
      <c r="R32" s="97">
        <f>SUM(S28:S31)</f>
        <v>0</v>
      </c>
      <c r="S32" s="96">
        <f>Q32-R32</f>
        <v>0</v>
      </c>
      <c r="T32" s="96"/>
      <c r="U32" s="96"/>
      <c r="V32" s="98"/>
    </row>
    <row r="33" spans="1:22" s="17" customFormat="1" ht="18" customHeight="1" x14ac:dyDescent="0.2">
      <c r="A33" s="94"/>
      <c r="B33" s="16" t="s">
        <v>84</v>
      </c>
      <c r="C33" s="180" t="s">
        <v>211</v>
      </c>
      <c r="D33" s="180"/>
      <c r="E33" s="180"/>
      <c r="F33" s="180"/>
      <c r="G33" s="180"/>
      <c r="H33" s="180"/>
      <c r="I33" s="16"/>
      <c r="J33" s="16"/>
      <c r="K33" s="16"/>
    </row>
    <row r="34" spans="1:22" s="17" customFormat="1" ht="18" customHeight="1" x14ac:dyDescent="0.2">
      <c r="A34" s="94"/>
      <c r="B34" s="125" t="s">
        <v>193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22" s="17" customFormat="1" ht="18" customHeight="1" thickBot="1" x14ac:dyDescent="0.25">
      <c r="A35" s="66"/>
      <c r="B35" s="95" t="s">
        <v>94</v>
      </c>
      <c r="C35" s="126" t="str">
        <f>B36</f>
        <v>高州ホッパーズ</v>
      </c>
      <c r="D35" s="127"/>
      <c r="E35" s="127"/>
      <c r="F35" s="127" t="str">
        <f>B37</f>
        <v>大柏ＳＣ</v>
      </c>
      <c r="G35" s="127"/>
      <c r="H35" s="127"/>
      <c r="I35" s="127" t="str">
        <f>B38</f>
        <v>舞浜ファルコンズ</v>
      </c>
      <c r="J35" s="127"/>
      <c r="K35" s="127"/>
      <c r="L35" s="127" t="str">
        <f>B39</f>
        <v>百合台ＳＣ</v>
      </c>
      <c r="M35" s="127"/>
      <c r="N35" s="128"/>
      <c r="O35" s="68" t="s">
        <v>75</v>
      </c>
      <c r="P35" s="69" t="s">
        <v>76</v>
      </c>
      <c r="Q35" s="69" t="s">
        <v>77</v>
      </c>
      <c r="R35" s="69" t="s">
        <v>78</v>
      </c>
      <c r="S35" s="69" t="s">
        <v>79</v>
      </c>
      <c r="T35" s="69" t="s">
        <v>80</v>
      </c>
      <c r="U35" s="70" t="s">
        <v>81</v>
      </c>
      <c r="V35" s="69" t="s">
        <v>82</v>
      </c>
    </row>
    <row r="36" spans="1:22" s="17" customFormat="1" ht="18" customHeight="1" thickTop="1" x14ac:dyDescent="0.2">
      <c r="A36" s="67" t="s">
        <v>88</v>
      </c>
      <c r="B36" s="71" t="s">
        <v>134</v>
      </c>
      <c r="C36" s="89"/>
      <c r="D36" s="90"/>
      <c r="E36" s="91"/>
      <c r="F36" s="72"/>
      <c r="G36" s="72"/>
      <c r="H36" s="72"/>
      <c r="I36" s="72"/>
      <c r="J36" s="72"/>
      <c r="K36" s="72"/>
      <c r="L36" s="72"/>
      <c r="M36" s="72"/>
      <c r="N36" s="73"/>
      <c r="O36" s="74">
        <f>COUNTIF(C36:N36,"○")*1</f>
        <v>0</v>
      </c>
      <c r="P36" s="75">
        <f>COUNTIF(C36:N36,"●")*1</f>
        <v>0</v>
      </c>
      <c r="Q36" s="75">
        <f>COUNTIF(C36:N36,"△")*1</f>
        <v>0</v>
      </c>
      <c r="R36" s="76">
        <f>C36+F36+I36+L36</f>
        <v>0</v>
      </c>
      <c r="S36" s="76">
        <f>E36+H36+K36+N36</f>
        <v>0</v>
      </c>
      <c r="T36" s="76">
        <f>R36-S36</f>
        <v>0</v>
      </c>
      <c r="U36" s="77">
        <f>COUNTIF(C36:N36,"○")*3+COUNTIF(C36:N36,"△")*1</f>
        <v>0</v>
      </c>
      <c r="V36" s="78"/>
    </row>
    <row r="37" spans="1:22" s="17" customFormat="1" ht="18" customHeight="1" x14ac:dyDescent="0.2">
      <c r="A37" s="64" t="s">
        <v>85</v>
      </c>
      <c r="B37" s="79" t="str">
        <f>C40</f>
        <v>大柏ＳＣ</v>
      </c>
      <c r="C37" s="80"/>
      <c r="D37" s="81"/>
      <c r="E37" s="81"/>
      <c r="F37" s="92"/>
      <c r="G37" s="92"/>
      <c r="H37" s="92"/>
      <c r="I37" s="81"/>
      <c r="J37" s="81"/>
      <c r="K37" s="81"/>
      <c r="L37" s="81"/>
      <c r="M37" s="81"/>
      <c r="N37" s="82"/>
      <c r="O37" s="83">
        <f>COUNTIF(C37:N37,"○")*1</f>
        <v>0</v>
      </c>
      <c r="P37" s="84">
        <f>COUNTIF(C37:N37,"●")*1</f>
        <v>0</v>
      </c>
      <c r="Q37" s="84">
        <f>COUNTIF(C37:N37,"△")*1</f>
        <v>0</v>
      </c>
      <c r="R37" s="85">
        <f>C37+F37+I37+L37</f>
        <v>0</v>
      </c>
      <c r="S37" s="85">
        <f>E37+H37+K37+N37</f>
        <v>0</v>
      </c>
      <c r="T37" s="85">
        <f>R37-S37</f>
        <v>0</v>
      </c>
      <c r="U37" s="86">
        <f>COUNTIF(C37:N37,"○")*3+COUNTIF(C37:N37,"△")*1</f>
        <v>0</v>
      </c>
      <c r="V37" s="87"/>
    </row>
    <row r="38" spans="1:22" s="17" customFormat="1" ht="18" customHeight="1" x14ac:dyDescent="0.2">
      <c r="A38" s="64" t="s">
        <v>89</v>
      </c>
      <c r="B38" s="88" t="s">
        <v>129</v>
      </c>
      <c r="C38" s="80"/>
      <c r="D38" s="81"/>
      <c r="E38" s="81"/>
      <c r="F38" s="81"/>
      <c r="G38" s="81"/>
      <c r="H38" s="81"/>
      <c r="I38" s="92"/>
      <c r="J38" s="92"/>
      <c r="K38" s="92"/>
      <c r="L38" s="81"/>
      <c r="M38" s="81"/>
      <c r="N38" s="82"/>
      <c r="O38" s="83">
        <f>COUNTIF(C38:N38,"○")*1</f>
        <v>0</v>
      </c>
      <c r="P38" s="84">
        <f>COUNTIF(C38:N38,"●")*1</f>
        <v>0</v>
      </c>
      <c r="Q38" s="84">
        <f>COUNTIF(C38:N38,"△")*1</f>
        <v>0</v>
      </c>
      <c r="R38" s="85">
        <f>C38+F38+I38+L38</f>
        <v>0</v>
      </c>
      <c r="S38" s="85">
        <f>E38+H38+K38+N38</f>
        <v>0</v>
      </c>
      <c r="T38" s="85">
        <f>R38-S38</f>
        <v>0</v>
      </c>
      <c r="U38" s="86">
        <f>COUNTIF(C38:N38,"○")*3+COUNTIF(C38:N38,"△")*1</f>
        <v>0</v>
      </c>
      <c r="V38" s="87"/>
    </row>
    <row r="39" spans="1:22" s="17" customFormat="1" ht="18" customHeight="1" x14ac:dyDescent="0.2">
      <c r="A39" s="64" t="s">
        <v>86</v>
      </c>
      <c r="B39" s="79" t="str">
        <f>C41</f>
        <v>百合台ＳＣ</v>
      </c>
      <c r="C39" s="80"/>
      <c r="D39" s="81"/>
      <c r="E39" s="81"/>
      <c r="F39" s="81"/>
      <c r="G39" s="81"/>
      <c r="H39" s="81"/>
      <c r="I39" s="81"/>
      <c r="J39" s="81"/>
      <c r="K39" s="81"/>
      <c r="L39" s="92"/>
      <c r="M39" s="92"/>
      <c r="N39" s="93"/>
      <c r="O39" s="83">
        <f>COUNTIF(C39:N39,"○")*1</f>
        <v>0</v>
      </c>
      <c r="P39" s="84">
        <f>COUNTIF(C39:N39,"●")*1</f>
        <v>0</v>
      </c>
      <c r="Q39" s="84">
        <f>COUNTIF(C39:N39,"△")*1</f>
        <v>0</v>
      </c>
      <c r="R39" s="85">
        <f>C39+F39+I39+L39</f>
        <v>0</v>
      </c>
      <c r="S39" s="85">
        <f>E39+H39+K39+N39</f>
        <v>0</v>
      </c>
      <c r="T39" s="85">
        <f>R39-S39</f>
        <v>0</v>
      </c>
      <c r="U39" s="86">
        <f>COUNTIF(C39:N39,"○")*3+COUNTIF(C39:N39,"△")*1</f>
        <v>0</v>
      </c>
      <c r="V39" s="87"/>
    </row>
    <row r="40" spans="1:22" s="17" customFormat="1" ht="18" customHeight="1" x14ac:dyDescent="0.2">
      <c r="A40" s="96"/>
      <c r="B40" s="16" t="s">
        <v>83</v>
      </c>
      <c r="C40" s="179" t="s">
        <v>229</v>
      </c>
      <c r="D40" s="179"/>
      <c r="E40" s="179"/>
      <c r="F40" s="179"/>
      <c r="G40" s="179"/>
      <c r="H40" s="179"/>
      <c r="I40" s="96"/>
      <c r="J40" s="96"/>
      <c r="K40" s="96"/>
      <c r="L40" s="96"/>
      <c r="M40" s="96"/>
      <c r="N40" s="65"/>
      <c r="O40" s="65"/>
      <c r="P40" s="65"/>
      <c r="Q40" s="97">
        <f>SUM(R36:R39)</f>
        <v>0</v>
      </c>
      <c r="R40" s="97">
        <f>SUM(S36:S39)</f>
        <v>0</v>
      </c>
      <c r="S40" s="96">
        <f>Q40-R40</f>
        <v>0</v>
      </c>
      <c r="T40" s="96"/>
      <c r="U40" s="96"/>
      <c r="V40" s="98"/>
    </row>
    <row r="41" spans="1:22" s="17" customFormat="1" ht="18" customHeight="1" x14ac:dyDescent="0.2">
      <c r="A41" s="94"/>
      <c r="B41" s="16" t="s">
        <v>84</v>
      </c>
      <c r="C41" s="180" t="s">
        <v>230</v>
      </c>
      <c r="D41" s="180"/>
      <c r="E41" s="180"/>
      <c r="F41" s="180"/>
      <c r="G41" s="180"/>
      <c r="H41" s="180"/>
      <c r="I41" s="16"/>
      <c r="J41" s="16"/>
      <c r="K41" s="16"/>
    </row>
    <row r="42" spans="1:22" s="17" customFormat="1" ht="18" customHeight="1" x14ac:dyDescent="0.2">
      <c r="A42" s="94"/>
      <c r="B42" s="125" t="s">
        <v>194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22" s="17" customFormat="1" ht="18" customHeight="1" thickBot="1" x14ac:dyDescent="0.25">
      <c r="A43" s="66"/>
      <c r="B43" s="95" t="s">
        <v>95</v>
      </c>
      <c r="C43" s="126" t="str">
        <f>B44</f>
        <v>浦安JSC</v>
      </c>
      <c r="D43" s="127"/>
      <c r="E43" s="127"/>
      <c r="F43" s="127" t="str">
        <f>B45</f>
        <v>北浜SSS</v>
      </c>
      <c r="G43" s="127"/>
      <c r="H43" s="127"/>
      <c r="I43" s="127" t="str">
        <f>B46</f>
        <v>明海FC</v>
      </c>
      <c r="J43" s="127"/>
      <c r="K43" s="127"/>
      <c r="L43" s="127" t="str">
        <f>B47</f>
        <v>稲荷木SSC</v>
      </c>
      <c r="M43" s="127"/>
      <c r="N43" s="128"/>
      <c r="O43" s="68" t="s">
        <v>75</v>
      </c>
      <c r="P43" s="69" t="s">
        <v>76</v>
      </c>
      <c r="Q43" s="69" t="s">
        <v>77</v>
      </c>
      <c r="R43" s="69" t="s">
        <v>78</v>
      </c>
      <c r="S43" s="69" t="s">
        <v>79</v>
      </c>
      <c r="T43" s="69" t="s">
        <v>80</v>
      </c>
      <c r="U43" s="70" t="s">
        <v>81</v>
      </c>
      <c r="V43" s="69" t="s">
        <v>82</v>
      </c>
    </row>
    <row r="44" spans="1:22" s="17" customFormat="1" ht="18" customHeight="1" thickTop="1" x14ac:dyDescent="0.2">
      <c r="A44" s="67" t="s">
        <v>88</v>
      </c>
      <c r="B44" s="71" t="s">
        <v>138</v>
      </c>
      <c r="C44" s="89"/>
      <c r="D44" s="90"/>
      <c r="E44" s="91"/>
      <c r="F44" s="72"/>
      <c r="G44" s="72"/>
      <c r="H44" s="72"/>
      <c r="I44" s="72"/>
      <c r="J44" s="72"/>
      <c r="K44" s="72"/>
      <c r="L44" s="72"/>
      <c r="M44" s="72"/>
      <c r="N44" s="73"/>
      <c r="O44" s="74">
        <f>COUNTIF(C44:N44,"○")*1</f>
        <v>0</v>
      </c>
      <c r="P44" s="75">
        <f>COUNTIF(C44:N44,"●")*1</f>
        <v>0</v>
      </c>
      <c r="Q44" s="75">
        <f>COUNTIF(C44:N44,"△")*1</f>
        <v>0</v>
      </c>
      <c r="R44" s="76">
        <f>C44+F44+I44+L44</f>
        <v>0</v>
      </c>
      <c r="S44" s="76">
        <f>E44+H44+K44+N44</f>
        <v>0</v>
      </c>
      <c r="T44" s="76">
        <f>R44-S44</f>
        <v>0</v>
      </c>
      <c r="U44" s="77">
        <f>COUNTIF(C44:N44,"○")*3+COUNTIF(C44:N44,"△")*1</f>
        <v>0</v>
      </c>
      <c r="V44" s="78"/>
    </row>
    <row r="45" spans="1:22" s="17" customFormat="1" ht="18" customHeight="1" x14ac:dyDescent="0.2">
      <c r="A45" s="64" t="s">
        <v>85</v>
      </c>
      <c r="B45" s="79" t="str">
        <f>C48</f>
        <v>北浜SSS</v>
      </c>
      <c r="C45" s="80"/>
      <c r="D45" s="81"/>
      <c r="E45" s="81"/>
      <c r="F45" s="92"/>
      <c r="G45" s="92"/>
      <c r="H45" s="92"/>
      <c r="I45" s="81"/>
      <c r="J45" s="81"/>
      <c r="K45" s="81"/>
      <c r="L45" s="81"/>
      <c r="M45" s="81"/>
      <c r="N45" s="82"/>
      <c r="O45" s="83">
        <f>COUNTIF(C45:N45,"○")*1</f>
        <v>0</v>
      </c>
      <c r="P45" s="84">
        <f>COUNTIF(C45:N45,"●")*1</f>
        <v>0</v>
      </c>
      <c r="Q45" s="84">
        <f>COUNTIF(C45:N45,"△")*1</f>
        <v>0</v>
      </c>
      <c r="R45" s="85">
        <f>C45+F45+I45+L45</f>
        <v>0</v>
      </c>
      <c r="S45" s="85">
        <f>E45+H45+K45+N45</f>
        <v>0</v>
      </c>
      <c r="T45" s="85">
        <f>R45-S45</f>
        <v>0</v>
      </c>
      <c r="U45" s="86">
        <f>COUNTIF(C45:N45,"○")*3+COUNTIF(C45:N45,"△")*1</f>
        <v>0</v>
      </c>
      <c r="V45" s="87"/>
    </row>
    <row r="46" spans="1:22" s="17" customFormat="1" ht="18" customHeight="1" x14ac:dyDescent="0.2">
      <c r="A46" s="64" t="s">
        <v>89</v>
      </c>
      <c r="B46" s="88" t="s">
        <v>137</v>
      </c>
      <c r="C46" s="80"/>
      <c r="D46" s="81"/>
      <c r="E46" s="81"/>
      <c r="F46" s="81"/>
      <c r="G46" s="81"/>
      <c r="H46" s="81"/>
      <c r="I46" s="92"/>
      <c r="J46" s="92"/>
      <c r="K46" s="92"/>
      <c r="L46" s="81"/>
      <c r="M46" s="81"/>
      <c r="N46" s="82"/>
      <c r="O46" s="83">
        <f>COUNTIF(C46:N46,"○")*1</f>
        <v>0</v>
      </c>
      <c r="P46" s="84">
        <f>COUNTIF(C46:N46,"●")*1</f>
        <v>0</v>
      </c>
      <c r="Q46" s="84">
        <f>COUNTIF(C46:N46,"△")*1</f>
        <v>0</v>
      </c>
      <c r="R46" s="85">
        <f>C46+F46+I46+L46</f>
        <v>0</v>
      </c>
      <c r="S46" s="85">
        <f>E46+H46+K46+N46</f>
        <v>0</v>
      </c>
      <c r="T46" s="85">
        <f>R46-S46</f>
        <v>0</v>
      </c>
      <c r="U46" s="86">
        <f>COUNTIF(C46:N46,"○")*3+COUNTIF(C46:N46,"△")*1</f>
        <v>0</v>
      </c>
      <c r="V46" s="87"/>
    </row>
    <row r="47" spans="1:22" s="17" customFormat="1" ht="18" customHeight="1" x14ac:dyDescent="0.2">
      <c r="A47" s="64" t="s">
        <v>86</v>
      </c>
      <c r="B47" s="79" t="str">
        <f>C49</f>
        <v>稲荷木SSC</v>
      </c>
      <c r="C47" s="80"/>
      <c r="D47" s="81"/>
      <c r="E47" s="81"/>
      <c r="F47" s="81"/>
      <c r="G47" s="81"/>
      <c r="H47" s="81"/>
      <c r="I47" s="81"/>
      <c r="J47" s="81"/>
      <c r="K47" s="81"/>
      <c r="L47" s="92"/>
      <c r="M47" s="92"/>
      <c r="N47" s="93"/>
      <c r="O47" s="83">
        <f>COUNTIF(C47:N47,"○")*1</f>
        <v>0</v>
      </c>
      <c r="P47" s="84">
        <f>COUNTIF(C47:N47,"●")*1</f>
        <v>0</v>
      </c>
      <c r="Q47" s="84">
        <f>COUNTIF(C47:N47,"△")*1</f>
        <v>0</v>
      </c>
      <c r="R47" s="85">
        <f>C47+F47+I47+L47</f>
        <v>0</v>
      </c>
      <c r="S47" s="85">
        <f>E47+H47+K47+N47</f>
        <v>0</v>
      </c>
      <c r="T47" s="85">
        <f>R47-S47</f>
        <v>0</v>
      </c>
      <c r="U47" s="86">
        <f>COUNTIF(C47:N47,"○")*3+COUNTIF(C47:N47,"△")*1</f>
        <v>0</v>
      </c>
      <c r="V47" s="87"/>
    </row>
    <row r="48" spans="1:22" s="17" customFormat="1" ht="18" customHeight="1" x14ac:dyDescent="0.2">
      <c r="A48" s="96"/>
      <c r="B48" s="16" t="s">
        <v>83</v>
      </c>
      <c r="C48" s="179" t="s">
        <v>209</v>
      </c>
      <c r="D48" s="179"/>
      <c r="E48" s="179"/>
      <c r="F48" s="179"/>
      <c r="G48" s="179"/>
      <c r="H48" s="179"/>
      <c r="I48" s="96"/>
      <c r="J48" s="96"/>
      <c r="K48" s="96"/>
      <c r="L48" s="96"/>
      <c r="M48" s="96"/>
      <c r="N48" s="65"/>
      <c r="O48" s="65"/>
      <c r="P48" s="65"/>
      <c r="Q48" s="97">
        <f>SUM(R44:R47)</f>
        <v>0</v>
      </c>
      <c r="R48" s="97">
        <f>SUM(S44:S47)</f>
        <v>0</v>
      </c>
      <c r="S48" s="96">
        <f>Q48-R48</f>
        <v>0</v>
      </c>
      <c r="T48" s="96"/>
      <c r="U48" s="96"/>
      <c r="V48" s="98"/>
    </row>
    <row r="49" spans="1:17" s="17" customFormat="1" ht="18" customHeight="1" x14ac:dyDescent="0.2">
      <c r="A49" s="94"/>
      <c r="B49" s="16" t="s">
        <v>84</v>
      </c>
      <c r="C49" s="180" t="s">
        <v>212</v>
      </c>
      <c r="D49" s="180"/>
      <c r="E49" s="180"/>
      <c r="F49" s="180"/>
      <c r="G49" s="180"/>
      <c r="H49" s="180"/>
      <c r="I49" s="16"/>
      <c r="J49" s="16"/>
      <c r="K49" s="16"/>
    </row>
    <row r="50" spans="1:17" s="17" customFormat="1" ht="18" customHeight="1" thickBot="1" x14ac:dyDescent="0.25">
      <c r="A50" s="94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7" ht="18" customHeight="1" thickBot="1" x14ac:dyDescent="0.25">
      <c r="A51" s="181"/>
      <c r="B51" s="182"/>
      <c r="C51" s="164" t="s">
        <v>112</v>
      </c>
      <c r="D51" s="165"/>
      <c r="E51" s="182"/>
      <c r="F51" s="183" t="s">
        <v>113</v>
      </c>
      <c r="G51" s="184"/>
      <c r="H51" s="185"/>
      <c r="I51" s="186" t="s">
        <v>41</v>
      </c>
      <c r="J51" s="165"/>
      <c r="K51" s="165"/>
      <c r="L51" s="165"/>
      <c r="M51" s="182"/>
      <c r="N51" s="164" t="s">
        <v>42</v>
      </c>
      <c r="O51" s="165"/>
      <c r="P51" s="165" t="s">
        <v>43</v>
      </c>
      <c r="Q51" s="166"/>
    </row>
    <row r="52" spans="1:17" ht="18" customHeight="1" thickTop="1" x14ac:dyDescent="0.2">
      <c r="A52" s="209" t="s">
        <v>44</v>
      </c>
      <c r="B52" s="176"/>
      <c r="C52" s="169">
        <v>0.33333333333333331</v>
      </c>
      <c r="D52" s="170"/>
      <c r="E52" s="171"/>
      <c r="F52" s="214">
        <v>0.51388888888888895</v>
      </c>
      <c r="G52" s="215"/>
      <c r="H52" s="216"/>
      <c r="I52" s="175" t="s">
        <v>37</v>
      </c>
      <c r="J52" s="176"/>
      <c r="K52" s="99" t="s">
        <v>97</v>
      </c>
      <c r="L52" s="175" t="s">
        <v>38</v>
      </c>
      <c r="M52" s="176"/>
      <c r="N52" s="178" t="s">
        <v>39</v>
      </c>
      <c r="O52" s="161"/>
      <c r="P52" s="161" t="s">
        <v>40</v>
      </c>
      <c r="Q52" s="162"/>
    </row>
    <row r="53" spans="1:17" ht="18" customHeight="1" x14ac:dyDescent="0.2">
      <c r="A53" s="157" t="s">
        <v>45</v>
      </c>
      <c r="B53" s="130"/>
      <c r="C53" s="150">
        <v>0.3611111111111111</v>
      </c>
      <c r="D53" s="151"/>
      <c r="E53" s="152"/>
      <c r="F53" s="158">
        <v>0.54166666666666663</v>
      </c>
      <c r="G53" s="159"/>
      <c r="H53" s="160"/>
      <c r="I53" s="129" t="s">
        <v>96</v>
      </c>
      <c r="J53" s="130"/>
      <c r="K53" s="100" t="s">
        <v>97</v>
      </c>
      <c r="L53" s="129" t="s">
        <v>40</v>
      </c>
      <c r="M53" s="130"/>
      <c r="N53" s="131" t="s">
        <v>38</v>
      </c>
      <c r="O53" s="132"/>
      <c r="P53" s="132" t="s">
        <v>37</v>
      </c>
      <c r="Q53" s="156"/>
    </row>
    <row r="54" spans="1:17" ht="18" customHeight="1" x14ac:dyDescent="0.2">
      <c r="A54" s="157" t="s">
        <v>46</v>
      </c>
      <c r="B54" s="130"/>
      <c r="C54" s="150">
        <v>0.39583333333333331</v>
      </c>
      <c r="D54" s="151"/>
      <c r="E54" s="152"/>
      <c r="F54" s="158">
        <v>0.57638888888888895</v>
      </c>
      <c r="G54" s="159"/>
      <c r="H54" s="160"/>
      <c r="I54" s="129" t="s">
        <v>37</v>
      </c>
      <c r="J54" s="130"/>
      <c r="K54" s="100" t="s">
        <v>97</v>
      </c>
      <c r="L54" s="129" t="s">
        <v>39</v>
      </c>
      <c r="M54" s="130"/>
      <c r="N54" s="131" t="s">
        <v>40</v>
      </c>
      <c r="O54" s="132"/>
      <c r="P54" s="132" t="s">
        <v>38</v>
      </c>
      <c r="Q54" s="156"/>
    </row>
    <row r="55" spans="1:17" ht="18" customHeight="1" x14ac:dyDescent="0.2">
      <c r="A55" s="157" t="s">
        <v>47</v>
      </c>
      <c r="B55" s="130"/>
      <c r="C55" s="150">
        <v>0.4236111111111111</v>
      </c>
      <c r="D55" s="151"/>
      <c r="E55" s="152"/>
      <c r="F55" s="158">
        <v>0.60416666666666663</v>
      </c>
      <c r="G55" s="159"/>
      <c r="H55" s="160"/>
      <c r="I55" s="129" t="s">
        <v>38</v>
      </c>
      <c r="J55" s="130"/>
      <c r="K55" s="100" t="s">
        <v>97</v>
      </c>
      <c r="L55" s="129" t="s">
        <v>40</v>
      </c>
      <c r="M55" s="130"/>
      <c r="N55" s="131" t="s">
        <v>37</v>
      </c>
      <c r="O55" s="132"/>
      <c r="P55" s="132" t="s">
        <v>39</v>
      </c>
      <c r="Q55" s="156"/>
    </row>
    <row r="56" spans="1:17" ht="18" customHeight="1" x14ac:dyDescent="0.2">
      <c r="A56" s="157" t="s">
        <v>48</v>
      </c>
      <c r="B56" s="130"/>
      <c r="C56" s="150">
        <v>0.45833333333333331</v>
      </c>
      <c r="D56" s="151"/>
      <c r="E56" s="152"/>
      <c r="F56" s="158">
        <v>0.63888888888888895</v>
      </c>
      <c r="G56" s="159"/>
      <c r="H56" s="160"/>
      <c r="I56" s="129" t="s">
        <v>37</v>
      </c>
      <c r="J56" s="130"/>
      <c r="K56" s="100" t="s">
        <v>97</v>
      </c>
      <c r="L56" s="129" t="s">
        <v>40</v>
      </c>
      <c r="M56" s="130"/>
      <c r="N56" s="131" t="s">
        <v>39</v>
      </c>
      <c r="O56" s="132"/>
      <c r="P56" s="132" t="s">
        <v>38</v>
      </c>
      <c r="Q56" s="156"/>
    </row>
    <row r="57" spans="1:17" ht="18" customHeight="1" thickBot="1" x14ac:dyDescent="0.25">
      <c r="A57" s="210" t="s">
        <v>49</v>
      </c>
      <c r="B57" s="144"/>
      <c r="C57" s="137">
        <v>0.4861111111111111</v>
      </c>
      <c r="D57" s="138"/>
      <c r="E57" s="139"/>
      <c r="F57" s="211">
        <v>0.66666666666666663</v>
      </c>
      <c r="G57" s="212"/>
      <c r="H57" s="213"/>
      <c r="I57" s="143" t="s">
        <v>87</v>
      </c>
      <c r="J57" s="144"/>
      <c r="K57" s="101" t="s">
        <v>97</v>
      </c>
      <c r="L57" s="143" t="s">
        <v>39</v>
      </c>
      <c r="M57" s="144"/>
      <c r="N57" s="145" t="s">
        <v>40</v>
      </c>
      <c r="O57" s="146"/>
      <c r="P57" s="146" t="s">
        <v>37</v>
      </c>
      <c r="Q57" s="147"/>
    </row>
    <row r="58" spans="1:17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</sheetData>
  <mergeCells count="91">
    <mergeCell ref="C17:H17"/>
    <mergeCell ref="C9:H9"/>
    <mergeCell ref="A1:V1"/>
    <mergeCell ref="C3:E3"/>
    <mergeCell ref="F3:H3"/>
    <mergeCell ref="I3:K3"/>
    <mergeCell ref="L3:N3"/>
    <mergeCell ref="C8:H8"/>
    <mergeCell ref="C11:E11"/>
    <mergeCell ref="F11:H11"/>
    <mergeCell ref="I11:K11"/>
    <mergeCell ref="L11:N11"/>
    <mergeCell ref="C16:H16"/>
    <mergeCell ref="C33:H33"/>
    <mergeCell ref="C19:E19"/>
    <mergeCell ref="F19:H19"/>
    <mergeCell ref="I19:K19"/>
    <mergeCell ref="L19:N19"/>
    <mergeCell ref="C24:H24"/>
    <mergeCell ref="C25:H25"/>
    <mergeCell ref="C27:E27"/>
    <mergeCell ref="F27:H27"/>
    <mergeCell ref="I27:K27"/>
    <mergeCell ref="L27:N27"/>
    <mergeCell ref="C32:H32"/>
    <mergeCell ref="C43:E43"/>
    <mergeCell ref="F43:H43"/>
    <mergeCell ref="I43:K43"/>
    <mergeCell ref="L43:N43"/>
    <mergeCell ref="C35:E35"/>
    <mergeCell ref="F35:H35"/>
    <mergeCell ref="I35:K35"/>
    <mergeCell ref="L35:N35"/>
    <mergeCell ref="C40:H40"/>
    <mergeCell ref="C41:H41"/>
    <mergeCell ref="A51:B51"/>
    <mergeCell ref="C51:E51"/>
    <mergeCell ref="F51:H51"/>
    <mergeCell ref="I51:M51"/>
    <mergeCell ref="C48:H48"/>
    <mergeCell ref="C49:H49"/>
    <mergeCell ref="A52:B52"/>
    <mergeCell ref="C52:E52"/>
    <mergeCell ref="F52:H52"/>
    <mergeCell ref="I52:J52"/>
    <mergeCell ref="L52:M52"/>
    <mergeCell ref="I53:J53"/>
    <mergeCell ref="L53:M53"/>
    <mergeCell ref="N53:O53"/>
    <mergeCell ref="N51:O51"/>
    <mergeCell ref="P51:Q51"/>
    <mergeCell ref="P52:Q52"/>
    <mergeCell ref="P53:Q53"/>
    <mergeCell ref="N52:O52"/>
    <mergeCell ref="A53:B53"/>
    <mergeCell ref="C53:E53"/>
    <mergeCell ref="P56:Q56"/>
    <mergeCell ref="A55:B55"/>
    <mergeCell ref="C55:E55"/>
    <mergeCell ref="F55:H55"/>
    <mergeCell ref="I55:J55"/>
    <mergeCell ref="L55:M55"/>
    <mergeCell ref="N55:O55"/>
    <mergeCell ref="A54:B54"/>
    <mergeCell ref="C54:E54"/>
    <mergeCell ref="F54:H54"/>
    <mergeCell ref="I54:J54"/>
    <mergeCell ref="L54:M54"/>
    <mergeCell ref="N54:O54"/>
    <mergeCell ref="F53:H53"/>
    <mergeCell ref="F56:H56"/>
    <mergeCell ref="I56:J56"/>
    <mergeCell ref="L56:M56"/>
    <mergeCell ref="N56:O56"/>
    <mergeCell ref="P54:Q54"/>
    <mergeCell ref="P57:Q57"/>
    <mergeCell ref="B2:N2"/>
    <mergeCell ref="B10:N10"/>
    <mergeCell ref="B18:N18"/>
    <mergeCell ref="B26:N26"/>
    <mergeCell ref="B34:N34"/>
    <mergeCell ref="B42:N42"/>
    <mergeCell ref="A57:B57"/>
    <mergeCell ref="C57:E57"/>
    <mergeCell ref="F57:H57"/>
    <mergeCell ref="I57:J57"/>
    <mergeCell ref="L57:M57"/>
    <mergeCell ref="N57:O57"/>
    <mergeCell ref="P55:Q55"/>
    <mergeCell ref="A56:B56"/>
    <mergeCell ref="C56:E56"/>
  </mergeCells>
  <phoneticPr fontId="1"/>
  <printOptions horizontalCentered="1"/>
  <pageMargins left="0" right="0" top="0" bottom="0" header="0.31496062992125984" footer="0.31496062992125984"/>
  <pageSetup paperSize="9" scale="8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</vt:lpstr>
      <vt:lpstr>要綱</vt:lpstr>
      <vt:lpstr>参加チーム一覧</vt:lpstr>
      <vt:lpstr>組み合わせ　4年生</vt:lpstr>
      <vt:lpstr>組み合わせ　6年生</vt:lpstr>
      <vt:lpstr>組み合わせ　5年生</vt:lpstr>
      <vt:lpstr>参加チーム一覧!Print_Area</vt:lpstr>
      <vt:lpstr>'組み合わせ　4年生'!Print_Area</vt:lpstr>
      <vt:lpstr>'組み合わせ　5年生'!Print_Area</vt:lpstr>
      <vt:lpstr>'組み合わせ　6年生'!Print_Area</vt:lpstr>
      <vt:lpstr>表紙!Print_Area</vt:lpstr>
      <vt:lpstr>要綱!Print_Area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上條</dc:creator>
  <cp:lastModifiedBy>正田新二</cp:lastModifiedBy>
  <cp:lastPrinted>2019-11-24T08:00:16Z</cp:lastPrinted>
  <dcterms:created xsi:type="dcterms:W3CDTF">2016-11-17T07:40:18Z</dcterms:created>
  <dcterms:modified xsi:type="dcterms:W3CDTF">2020-01-26T06:16:21Z</dcterms:modified>
</cp:coreProperties>
</file>